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Print_Titles" localSheetId="0">Лист2!$5:$6</definedName>
    <definedName name="_xlnm.Print_Area" localSheetId="0">Лист2!$A$1:$H$117</definedName>
  </definedNames>
  <calcPr calcId="152511"/>
</workbook>
</file>

<file path=xl/calcChain.xml><?xml version="1.0" encoding="utf-8"?>
<calcChain xmlns="http://schemas.openxmlformats.org/spreadsheetml/2006/main">
  <c r="D11" i="2" l="1"/>
  <c r="D10" i="2"/>
  <c r="D8" i="2" s="1"/>
  <c r="D9" i="2"/>
  <c r="D119" i="2"/>
  <c r="H11" i="2" l="1"/>
  <c r="G11" i="2"/>
  <c r="F11" i="2"/>
  <c r="H10" i="2"/>
  <c r="G10" i="2"/>
  <c r="F10" i="2"/>
  <c r="H9" i="2"/>
  <c r="H8" i="2" s="1"/>
  <c r="G9" i="2"/>
  <c r="G8" i="2" s="1"/>
  <c r="F9" i="2"/>
  <c r="E11" i="2"/>
  <c r="E10" i="2"/>
  <c r="E8" i="2" s="1"/>
  <c r="F8" i="2"/>
  <c r="E9" i="2"/>
  <c r="E119" i="2"/>
  <c r="F119" i="2"/>
  <c r="E86" i="2"/>
  <c r="D113" i="2"/>
  <c r="D107" i="2" s="1"/>
  <c r="D108" i="2"/>
  <c r="D102" i="2"/>
  <c r="D97" i="2"/>
  <c r="D91" i="2" s="1"/>
  <c r="D92" i="2"/>
  <c r="D86" i="2"/>
  <c r="D81" i="2"/>
  <c r="D76" i="2"/>
  <c r="D71" i="2"/>
  <c r="D66" i="2"/>
  <c r="D61" i="2"/>
  <c r="D56" i="2"/>
  <c r="D51" i="2"/>
  <c r="D46" i="2"/>
  <c r="D41" i="2"/>
  <c r="D35" i="2"/>
  <c r="D30" i="2"/>
  <c r="D25" i="2"/>
  <c r="D19" i="2"/>
  <c r="D14" i="2"/>
  <c r="D13" i="2" s="1"/>
  <c r="D40" i="2" l="1"/>
  <c r="D24" i="2"/>
  <c r="H119" i="2"/>
  <c r="G119" i="2"/>
  <c r="D7" i="2" l="1"/>
  <c r="D120" i="2" s="1"/>
  <c r="H113" i="2"/>
  <c r="G113" i="2"/>
  <c r="F113" i="2"/>
  <c r="E113" i="2"/>
  <c r="H108" i="2"/>
  <c r="G108" i="2"/>
  <c r="G107" i="2" s="1"/>
  <c r="F108" i="2"/>
  <c r="F107" i="2" s="1"/>
  <c r="E108" i="2"/>
  <c r="H102" i="2"/>
  <c r="G102" i="2"/>
  <c r="F102" i="2"/>
  <c r="E102" i="2"/>
  <c r="H97" i="2"/>
  <c r="G97" i="2"/>
  <c r="F97" i="2"/>
  <c r="E97" i="2"/>
  <c r="H92" i="2"/>
  <c r="G92" i="2"/>
  <c r="F92" i="2"/>
  <c r="E92" i="2"/>
  <c r="H86" i="2"/>
  <c r="G86" i="2"/>
  <c r="F86" i="2"/>
  <c r="H81" i="2"/>
  <c r="G81" i="2"/>
  <c r="F81" i="2"/>
  <c r="E81" i="2"/>
  <c r="H76" i="2"/>
  <c r="G76" i="2"/>
  <c r="F76" i="2"/>
  <c r="E76" i="2"/>
  <c r="H71" i="2"/>
  <c r="G71" i="2"/>
  <c r="F71" i="2"/>
  <c r="E71" i="2"/>
  <c r="H66" i="2"/>
  <c r="G66" i="2"/>
  <c r="F66" i="2"/>
  <c r="E66" i="2"/>
  <c r="H61" i="2"/>
  <c r="G61" i="2"/>
  <c r="F61" i="2"/>
  <c r="E61" i="2"/>
  <c r="H56" i="2"/>
  <c r="G56" i="2"/>
  <c r="F56" i="2"/>
  <c r="E56" i="2"/>
  <c r="H51" i="2"/>
  <c r="G51" i="2"/>
  <c r="F51" i="2"/>
  <c r="E51" i="2"/>
  <c r="H46" i="2"/>
  <c r="G46" i="2"/>
  <c r="F46" i="2"/>
  <c r="E46" i="2"/>
  <c r="H41" i="2"/>
  <c r="G41" i="2"/>
  <c r="F41" i="2"/>
  <c r="E41" i="2"/>
  <c r="E40" i="2" s="1"/>
  <c r="H35" i="2"/>
  <c r="G35" i="2"/>
  <c r="F35" i="2"/>
  <c r="E35" i="2"/>
  <c r="H30" i="2"/>
  <c r="G30" i="2"/>
  <c r="F30" i="2"/>
  <c r="E30" i="2"/>
  <c r="H25" i="2"/>
  <c r="G25" i="2"/>
  <c r="G24" i="2" s="1"/>
  <c r="F25" i="2"/>
  <c r="E25" i="2"/>
  <c r="E24" i="2" s="1"/>
  <c r="F24" i="2"/>
  <c r="H19" i="2"/>
  <c r="G19" i="2"/>
  <c r="F19" i="2"/>
  <c r="E19" i="2"/>
  <c r="H14" i="2"/>
  <c r="H13" i="2" s="1"/>
  <c r="G14" i="2"/>
  <c r="F14" i="2"/>
  <c r="F13" i="2" s="1"/>
  <c r="E14" i="2"/>
  <c r="E13" i="2" l="1"/>
  <c r="H24" i="2"/>
  <c r="E107" i="2"/>
  <c r="E91" i="2"/>
  <c r="G91" i="2"/>
  <c r="H107" i="2"/>
  <c r="G13" i="2"/>
  <c r="F91" i="2"/>
  <c r="H91" i="2"/>
  <c r="G40" i="2"/>
  <c r="F40" i="2"/>
  <c r="H40" i="2"/>
  <c r="E7" i="2" l="1"/>
  <c r="E120" i="2" s="1"/>
  <c r="G7" i="2"/>
  <c r="G120" i="2" s="1"/>
  <c r="H7" i="2"/>
  <c r="H120" i="2" s="1"/>
  <c r="F7" i="2"/>
  <c r="F120" i="2" s="1"/>
</calcChain>
</file>

<file path=xl/sharedStrings.xml><?xml version="1.0" encoding="utf-8"?>
<sst xmlns="http://schemas.openxmlformats.org/spreadsheetml/2006/main" count="177" uniqueCount="97">
  <si>
    <t>Всего</t>
  </si>
  <si>
    <t>7</t>
  </si>
  <si>
    <t>(тыс. рублей)</t>
  </si>
  <si>
    <t>№        п/п</t>
  </si>
  <si>
    <t>Наименование муниципальной программы Александровского района                 Томской области</t>
  </si>
  <si>
    <t>Целевая стать программы</t>
  </si>
  <si>
    <t>Прогноз 2023 г.</t>
  </si>
  <si>
    <t>Прогноз 2024 г.</t>
  </si>
  <si>
    <t>3</t>
  </si>
  <si>
    <t>4</t>
  </si>
  <si>
    <t>5</t>
  </si>
  <si>
    <t>6</t>
  </si>
  <si>
    <t>ВСЕГО по муниципальным программам:</t>
  </si>
  <si>
    <t>в том числе:</t>
  </si>
  <si>
    <t>за счет средств областного бюджета</t>
  </si>
  <si>
    <t>за счет средств  бюджета района</t>
  </si>
  <si>
    <t xml:space="preserve"> за счет средств  бюджетов поселений</t>
  </si>
  <si>
    <t>I</t>
  </si>
  <si>
    <t> Цель Стратегии СЭР «Создание условий для инвестиций, развитие предпринимательства".</t>
  </si>
  <si>
    <t>1.1.</t>
  </si>
  <si>
    <t>Муниципальная программа "Развитие малого и среднего предпринимательства на территории Александровского района на 2022-2026 годы", всего:</t>
  </si>
  <si>
    <t>5300000000</t>
  </si>
  <si>
    <t>1.2.</t>
  </si>
  <si>
    <t>Муниципальная программа "Развитие рыбной промышленности в Александровском районе на 2021-2025 годы", всего:</t>
  </si>
  <si>
    <t>6300000000</t>
  </si>
  <si>
    <t>II</t>
  </si>
  <si>
    <t>Цель Стратегии СЭР «Рациональное использование природного капитала Александровского района, устойчивое развитие агропромышленного комплекса.»</t>
  </si>
  <si>
    <t>2.1.</t>
  </si>
  <si>
    <t>Муниципальная программа "Устойчивое развитие сельских территорий Александровского района на 2019 -2023 годы", всего:</t>
  </si>
  <si>
    <t>5000000000</t>
  </si>
  <si>
    <t>2.2.</t>
  </si>
  <si>
    <t>Муниципальная программа "Социальное развитие сел Александровского района на 2017-2021 годы и на плановый период до 2025 года", всего:</t>
  </si>
  <si>
    <t>5200000000</t>
  </si>
  <si>
    <t>2.3.</t>
  </si>
  <si>
    <t>Муниципальная программа "Социально-экономическое развитие муниципального образования "Александровский район" на 2017-2021 годы ", всего:</t>
  </si>
  <si>
    <t>5700000000</t>
  </si>
  <si>
    <t>III</t>
  </si>
  <si>
    <t>Цель Стратегии СЭР «Повышение уровня и качества жизни населения на всей территории Александровского района, накопление человеческого капитала»</t>
  </si>
  <si>
    <t>3.1.</t>
  </si>
  <si>
    <t>Муниципальная программа "Социальная поддержка населения Александровского района на 2017-2021 годы и на плановый период до 2025 года", всего:</t>
  </si>
  <si>
    <t>5100000000</t>
  </si>
  <si>
    <t>3.2.</t>
  </si>
  <si>
    <t>Муниципальная программа "Предоставление молодым семьям поддержки на приобретение (строительство) жилья на территории Александровского района на 2021-2025 годы", всего:</t>
  </si>
  <si>
    <t>5400000000</t>
  </si>
  <si>
    <t>3.3.</t>
  </si>
  <si>
    <t>Муниципальная программа "Профилактика террористической и экстремистской деятельности в Александровском районе на 2019 - 2025 годы", всего:</t>
  </si>
  <si>
    <t>5500000000</t>
  </si>
  <si>
    <t>3.4.</t>
  </si>
  <si>
    <t>Муниципальная программа "Пожарная безопасность на объектах бюджетной сферы Александровского района на 2022-2026 годы", всего:</t>
  </si>
  <si>
    <t>5800000000</t>
  </si>
  <si>
    <t>3.5.</t>
  </si>
  <si>
    <t>Муниципальная программа "Профилактика правонарушений и наркомании на территории Александровского района на 2018-2022 годы и на перспективу до 2025 года", всего:</t>
  </si>
  <si>
    <t>6100000000</t>
  </si>
  <si>
    <t>3.6.</t>
  </si>
  <si>
    <t>Муниципальная программа "Развитие физической культуры и спорта в Александровском районе на 2018-2022 годы и на перспективу до 2025 года", всего:</t>
  </si>
  <si>
    <t>6200000000</t>
  </si>
  <si>
    <t>3.7.</t>
  </si>
  <si>
    <t>Муниципальная программа "Развитие образования в Александровском районе на 2021- 2025 годы", всего:</t>
  </si>
  <si>
    <t>6400000000</t>
  </si>
  <si>
    <t>3.8.</t>
  </si>
  <si>
    <t>Муниципальная программа "Проведение капитального ремонта многоквартирных жилых домов на территории Александровского района в 2018 - 2022 годах и на плановый период до 2023 года", всего:</t>
  </si>
  <si>
    <t>6700000000</t>
  </si>
  <si>
    <t>3.9.</t>
  </si>
  <si>
    <t xml:space="preserve">Муниципальная программа "Развитие культуры, спорта и молодежной политики в Александровском районе на 2019 - 2025 годы", всего: </t>
  </si>
  <si>
    <t>6600000000</t>
  </si>
  <si>
    <t>3.10.</t>
  </si>
  <si>
    <t>Муниципальная программа "Доступная среда на 2017 - 2021 годы"</t>
  </si>
  <si>
    <t>590000000</t>
  </si>
  <si>
    <t>IV</t>
  </si>
  <si>
    <t>Цель Стратегии СЭР  «Сбалансированное территориальное развитие за счет развития инфраструктуры в Александровском районе»</t>
  </si>
  <si>
    <t>4.1.</t>
  </si>
  <si>
    <t xml:space="preserve">Муниципальная программа "Формирование современной городской среды на территории Александровского района Томской области  на 2018 - 2024 годы", всего: </t>
  </si>
  <si>
    <t>4800000000</t>
  </si>
  <si>
    <t>4.2.</t>
  </si>
  <si>
    <t xml:space="preserve">Муниципальная программа "Повышение энергетической эффективности на территории Александровского района Томской области  на 2021 - 2025 годы", всего: </t>
  </si>
  <si>
    <t>6000000000</t>
  </si>
  <si>
    <t>4.3.</t>
  </si>
  <si>
    <t xml:space="preserve">Муниципальная программа "Комплексное развитие систем коммунальной инфраструктуры на территории Александровского района на 2021-2025 годы", всего: </t>
  </si>
  <si>
    <t>6500000000</t>
  </si>
  <si>
    <t>V</t>
  </si>
  <si>
    <t>Цель Стратегии СЭР «Эффективное управление Александровским районом»</t>
  </si>
  <si>
    <t>5.1.</t>
  </si>
  <si>
    <t>4900000000</t>
  </si>
  <si>
    <t>5.2.</t>
  </si>
  <si>
    <t xml:space="preserve">Муниципальная программа "Управление муниципальными финансами муниципального образования "Александровский район", всего: </t>
  </si>
  <si>
    <t>5600000000</t>
  </si>
  <si>
    <t>Непрограммные направлении</t>
  </si>
  <si>
    <t xml:space="preserve"> </t>
  </si>
  <si>
    <t xml:space="preserve">Исполнение* 2021 г.
</t>
  </si>
  <si>
    <t xml:space="preserve">Оценка           2022* г.
</t>
  </si>
  <si>
    <t>Прогноз 2025 г.</t>
  </si>
  <si>
    <t>Информация об объемах расходов на реализацию государственных программ Томской области в 2021 - 2025 годах</t>
  </si>
  <si>
    <t>поселение</t>
  </si>
  <si>
    <t>область</t>
  </si>
  <si>
    <t>район</t>
  </si>
  <si>
    <t>Приложение4                                                                                                     к пояснительной записки решения Думы Александровского района  "О бюджете муниципального образования "Александровский район на 2023 год и на плановый период   2024 и 2025 годов"</t>
  </si>
  <si>
    <t xml:space="preserve">Муниципальная программа "Развитие информационного общества в Александровском районе на 2020-2022 годы и перспективу до 2026 года, всего: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</si>
</sst>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2" fillId="2" borderId="0" xfId="0" applyNumberFormat="1" applyFont="1" applyFill="1"/>
    <xf numFmtId="164" fontId="1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0" fontId="4" fillId="0" borderId="4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49" fontId="8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 applyProtection="1">
      <alignment horizontal="center" vertical="top"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/>
    <xf numFmtId="164" fontId="2" fillId="0" borderId="0" xfId="0" applyNumberFormat="1" applyFont="1"/>
    <xf numFmtId="164" fontId="5" fillId="2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right" wrapText="1"/>
    </xf>
    <xf numFmtId="164" fontId="0" fillId="0" borderId="0" xfId="0" applyNumberFormat="1" applyAlignment="1"/>
    <xf numFmtId="164" fontId="3" fillId="2" borderId="0" xfId="0" applyNumberFormat="1" applyFont="1" applyFill="1" applyAlignment="1">
      <alignment horizontal="left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D5" sqref="D5"/>
    </sheetView>
  </sheetViews>
  <sheetFormatPr defaultRowHeight="15.75" x14ac:dyDescent="0.25"/>
  <cols>
    <col min="1" max="1" width="7.42578125" style="1" customWidth="1"/>
    <col min="2" max="2" width="83.7109375" style="1" customWidth="1"/>
    <col min="3" max="3" width="13.140625" style="2" customWidth="1"/>
    <col min="4" max="4" width="13.140625" style="37" customWidth="1"/>
    <col min="5" max="5" width="13.140625" style="38" customWidth="1"/>
    <col min="6" max="6" width="14" style="3" customWidth="1"/>
    <col min="7" max="7" width="13.140625" style="3" customWidth="1"/>
    <col min="8" max="8" width="13" style="3" customWidth="1"/>
    <col min="9" max="16384" width="9.140625" style="1"/>
  </cols>
  <sheetData>
    <row r="1" spans="1:9" x14ac:dyDescent="0.25">
      <c r="G1" s="4"/>
    </row>
    <row r="2" spans="1:9" ht="79.5" customHeight="1" x14ac:dyDescent="0.25">
      <c r="D2" s="48" t="s">
        <v>95</v>
      </c>
      <c r="E2" s="49"/>
      <c r="F2" s="49"/>
      <c r="G2" s="49"/>
      <c r="H2" s="49"/>
    </row>
    <row r="3" spans="1:9" x14ac:dyDescent="0.25">
      <c r="B3" s="1" t="s">
        <v>91</v>
      </c>
      <c r="F3" s="50"/>
      <c r="G3" s="50"/>
    </row>
    <row r="4" spans="1:9" x14ac:dyDescent="0.25">
      <c r="A4" s="5"/>
      <c r="B4" s="5"/>
      <c r="C4" s="6"/>
      <c r="D4" s="39"/>
      <c r="E4" s="40"/>
      <c r="F4" s="7"/>
      <c r="G4" s="8" t="s">
        <v>2</v>
      </c>
    </row>
    <row r="5" spans="1:9" ht="45" x14ac:dyDescent="0.25">
      <c r="A5" s="9" t="s">
        <v>3</v>
      </c>
      <c r="B5" s="9" t="s">
        <v>4</v>
      </c>
      <c r="C5" s="10" t="s">
        <v>5</v>
      </c>
      <c r="D5" s="41" t="s">
        <v>88</v>
      </c>
      <c r="E5" s="41" t="s">
        <v>89</v>
      </c>
      <c r="F5" s="41" t="s">
        <v>6</v>
      </c>
      <c r="G5" s="41" t="s">
        <v>7</v>
      </c>
      <c r="H5" s="41" t="s">
        <v>90</v>
      </c>
    </row>
    <row r="6" spans="1:9" x14ac:dyDescent="0.25">
      <c r="A6" s="11">
        <v>1</v>
      </c>
      <c r="B6" s="11">
        <v>2</v>
      </c>
      <c r="C6" s="12" t="s">
        <v>8</v>
      </c>
      <c r="D6" s="42" t="s">
        <v>9</v>
      </c>
      <c r="E6" s="42" t="s">
        <v>10</v>
      </c>
      <c r="F6" s="43" t="s">
        <v>11</v>
      </c>
      <c r="G6" s="43" t="s">
        <v>1</v>
      </c>
      <c r="H6" s="44">
        <v>8</v>
      </c>
    </row>
    <row r="7" spans="1:9" x14ac:dyDescent="0.25">
      <c r="A7" s="13"/>
      <c r="B7" s="13" t="s">
        <v>12</v>
      </c>
      <c r="C7" s="14"/>
      <c r="D7" s="15">
        <f>D13+D24+D40+D91+D107</f>
        <v>670981.32999999984</v>
      </c>
      <c r="E7" s="15">
        <f>E13+E24+E40+E91+E107</f>
        <v>796281.5</v>
      </c>
      <c r="F7" s="15">
        <f>F13+F24+F40+F91+F107</f>
        <v>585669.1</v>
      </c>
      <c r="G7" s="15">
        <f>G13+G24+G40+G91+G107</f>
        <v>570561.1</v>
      </c>
      <c r="H7" s="15">
        <f>H13+H24+H40+H91+H107</f>
        <v>573367.30000000005</v>
      </c>
    </row>
    <row r="8" spans="1:9" x14ac:dyDescent="0.25">
      <c r="A8" s="16"/>
      <c r="B8" s="17" t="s">
        <v>13</v>
      </c>
      <c r="C8" s="18"/>
      <c r="D8" s="15">
        <f>SUM(D9:D11)</f>
        <v>670981.33000000007</v>
      </c>
      <c r="E8" s="15">
        <f>SUM(E9:E11)</f>
        <v>796281.5</v>
      </c>
      <c r="F8" s="15">
        <f t="shared" ref="F8:H8" si="0">SUM(F9:F11)</f>
        <v>585669.10000000009</v>
      </c>
      <c r="G8" s="15">
        <f t="shared" si="0"/>
        <v>570561.1</v>
      </c>
      <c r="H8" s="15">
        <f t="shared" si="0"/>
        <v>573367.30000000016</v>
      </c>
    </row>
    <row r="9" spans="1:9" x14ac:dyDescent="0.25">
      <c r="A9" s="19"/>
      <c r="B9" s="20" t="s">
        <v>14</v>
      </c>
      <c r="C9" s="18"/>
      <c r="D9" s="21">
        <f t="shared" ref="D9:E11" si="1">SUM(D16,D21,D27,D32,D37,D43,D48,D53,D58,D63,D68,D73,D78,D83,D88,D94,D99,D110,D115,D104)</f>
        <v>360322.77</v>
      </c>
      <c r="E9" s="21">
        <f t="shared" si="1"/>
        <v>429697.7</v>
      </c>
      <c r="F9" s="21">
        <f t="shared" ref="F9:H9" si="2">SUM(F16,F21,F27,F32,F37,F43,F48,F53,F58,F63,F68,F73,F78,F83,F88,F94,F99,F110,F115,F104)</f>
        <v>283974.2</v>
      </c>
      <c r="G9" s="21">
        <f t="shared" si="2"/>
        <v>282685.90000000002</v>
      </c>
      <c r="H9" s="21">
        <f t="shared" si="2"/>
        <v>282736.00000000006</v>
      </c>
      <c r="I9" s="22"/>
    </row>
    <row r="10" spans="1:9" x14ac:dyDescent="0.25">
      <c r="A10" s="19"/>
      <c r="B10" s="20" t="s">
        <v>15</v>
      </c>
      <c r="C10" s="14"/>
      <c r="D10" s="21">
        <f t="shared" si="1"/>
        <v>284323</v>
      </c>
      <c r="E10" s="21">
        <f t="shared" si="1"/>
        <v>327352</v>
      </c>
      <c r="F10" s="21">
        <f t="shared" ref="F10:H10" si="3">SUM(F17,F22,F28,F33,F38,F44,F49,F54,F59,F64,F69,F74,F79,F84,F89,F95,F100,F111,F116,F105)</f>
        <v>268723.59999999998</v>
      </c>
      <c r="G10" s="21">
        <f t="shared" si="3"/>
        <v>256760.60000000003</v>
      </c>
      <c r="H10" s="21">
        <f t="shared" si="3"/>
        <v>261587.40000000002</v>
      </c>
    </row>
    <row r="11" spans="1:9" x14ac:dyDescent="0.25">
      <c r="A11" s="19"/>
      <c r="B11" s="23" t="s">
        <v>16</v>
      </c>
      <c r="C11" s="18"/>
      <c r="D11" s="21">
        <f t="shared" si="1"/>
        <v>26335.56</v>
      </c>
      <c r="E11" s="21">
        <f t="shared" si="1"/>
        <v>39231.800000000003</v>
      </c>
      <c r="F11" s="21">
        <f t="shared" ref="F11:H11" si="4">SUM(F18,F23,F29,F34,F39,F45,F50,F55,F60,F65,F70,F75,F80,F85,F90,F96,F101,F112,F117,F106)</f>
        <v>32971.300000000003</v>
      </c>
      <c r="G11" s="21">
        <f t="shared" si="4"/>
        <v>31114.6</v>
      </c>
      <c r="H11" s="21">
        <f t="shared" si="4"/>
        <v>29043.899999999998</v>
      </c>
    </row>
    <row r="12" spans="1:9" x14ac:dyDescent="0.25">
      <c r="A12" s="16"/>
      <c r="B12" s="16"/>
      <c r="C12" s="18"/>
      <c r="D12" s="21"/>
      <c r="E12" s="21"/>
      <c r="F12" s="21"/>
      <c r="G12" s="21"/>
      <c r="H12" s="21"/>
    </row>
    <row r="13" spans="1:9" ht="31.5" x14ac:dyDescent="0.25">
      <c r="A13" s="24" t="s">
        <v>17</v>
      </c>
      <c r="B13" s="25" t="s">
        <v>18</v>
      </c>
      <c r="C13" s="26"/>
      <c r="D13" s="15">
        <f>SUM(D14,D19)</f>
        <v>2057.64</v>
      </c>
      <c r="E13" s="15">
        <f>SUM(E14,E19)</f>
        <v>17340.3</v>
      </c>
      <c r="F13" s="15">
        <f>SUM(F14,F19)</f>
        <v>1353.1</v>
      </c>
      <c r="G13" s="15">
        <f>SUM(G14,G19)</f>
        <v>1353.1</v>
      </c>
      <c r="H13" s="15">
        <f>SUM(H14,H19)</f>
        <v>1353.1</v>
      </c>
    </row>
    <row r="14" spans="1:9" ht="31.5" x14ac:dyDescent="0.25">
      <c r="A14" s="45" t="s">
        <v>19</v>
      </c>
      <c r="B14" s="17" t="s">
        <v>20</v>
      </c>
      <c r="C14" s="27" t="s">
        <v>21</v>
      </c>
      <c r="D14" s="28">
        <f>SUM(D16:D18)</f>
        <v>1757.6399999999999</v>
      </c>
      <c r="E14" s="28">
        <f>SUM(E16:E18)</f>
        <v>1829.2</v>
      </c>
      <c r="F14" s="28">
        <f>SUM(F16:F18)</f>
        <v>902</v>
      </c>
      <c r="G14" s="28">
        <f>SUM(G16:G18)</f>
        <v>902</v>
      </c>
      <c r="H14" s="28">
        <f>SUM(H16:H18)</f>
        <v>902</v>
      </c>
    </row>
    <row r="15" spans="1:9" x14ac:dyDescent="0.25">
      <c r="A15" s="46"/>
      <c r="B15" s="17" t="s">
        <v>13</v>
      </c>
      <c r="C15" s="29"/>
      <c r="D15" s="28"/>
      <c r="E15" s="28"/>
      <c r="F15" s="28"/>
      <c r="G15" s="28"/>
      <c r="H15" s="28"/>
    </row>
    <row r="16" spans="1:9" x14ac:dyDescent="0.25">
      <c r="A16" s="46"/>
      <c r="B16" s="20" t="s">
        <v>14</v>
      </c>
      <c r="C16" s="30"/>
      <c r="D16" s="21">
        <v>635.64</v>
      </c>
      <c r="E16" s="21">
        <v>1002</v>
      </c>
      <c r="F16" s="21">
        <v>0</v>
      </c>
      <c r="G16" s="21">
        <v>0</v>
      </c>
      <c r="H16" s="21">
        <v>0</v>
      </c>
    </row>
    <row r="17" spans="1:8" x14ac:dyDescent="0.25">
      <c r="A17" s="46"/>
      <c r="B17" s="20" t="s">
        <v>15</v>
      </c>
      <c r="C17" s="30"/>
      <c r="D17" s="21">
        <v>1122</v>
      </c>
      <c r="E17" s="21">
        <v>827.2</v>
      </c>
      <c r="F17" s="21">
        <v>902</v>
      </c>
      <c r="G17" s="21">
        <v>902</v>
      </c>
      <c r="H17" s="21">
        <v>902</v>
      </c>
    </row>
    <row r="18" spans="1:8" x14ac:dyDescent="0.25">
      <c r="A18" s="47"/>
      <c r="B18" s="20" t="s">
        <v>16</v>
      </c>
      <c r="C18" s="30"/>
      <c r="D18" s="21"/>
      <c r="E18" s="21">
        <v>0</v>
      </c>
      <c r="F18" s="21">
        <v>0</v>
      </c>
      <c r="G18" s="21">
        <v>0</v>
      </c>
      <c r="H18" s="21">
        <v>0</v>
      </c>
    </row>
    <row r="19" spans="1:8" ht="31.5" x14ac:dyDescent="0.25">
      <c r="A19" s="45" t="s">
        <v>22</v>
      </c>
      <c r="B19" s="17" t="s">
        <v>23</v>
      </c>
      <c r="C19" s="27" t="s">
        <v>24</v>
      </c>
      <c r="D19" s="28">
        <f>SUM(D21:D23)</f>
        <v>300</v>
      </c>
      <c r="E19" s="28">
        <f>SUM(E21:E23)</f>
        <v>15511.1</v>
      </c>
      <c r="F19" s="28">
        <f>SUM(F21:F23)</f>
        <v>451.1</v>
      </c>
      <c r="G19" s="28">
        <f>SUM(G21:G23)</f>
        <v>451.1</v>
      </c>
      <c r="H19" s="28">
        <f>SUM(H21:H23)</f>
        <v>451.1</v>
      </c>
    </row>
    <row r="20" spans="1:8" x14ac:dyDescent="0.25">
      <c r="A20" s="46"/>
      <c r="B20" s="17" t="s">
        <v>13</v>
      </c>
      <c r="C20" s="29"/>
      <c r="D20" s="28"/>
      <c r="E20" s="28"/>
      <c r="F20" s="28"/>
      <c r="G20" s="28"/>
      <c r="H20" s="28"/>
    </row>
    <row r="21" spans="1:8" x14ac:dyDescent="0.25">
      <c r="A21" s="46"/>
      <c r="B21" s="20" t="s">
        <v>14</v>
      </c>
      <c r="C21" s="30"/>
      <c r="D21" s="21">
        <v>0</v>
      </c>
      <c r="E21" s="21">
        <v>13760</v>
      </c>
      <c r="F21" s="21">
        <v>0</v>
      </c>
      <c r="G21" s="21">
        <v>0</v>
      </c>
      <c r="H21" s="21"/>
    </row>
    <row r="22" spans="1:8" x14ac:dyDescent="0.25">
      <c r="A22" s="46"/>
      <c r="B22" s="20" t="s">
        <v>15</v>
      </c>
      <c r="C22" s="30"/>
      <c r="D22" s="21">
        <v>300</v>
      </c>
      <c r="E22" s="21">
        <v>1751.1</v>
      </c>
      <c r="F22" s="21">
        <v>451.1</v>
      </c>
      <c r="G22" s="31">
        <v>451.1</v>
      </c>
      <c r="H22" s="31">
        <v>451.1</v>
      </c>
    </row>
    <row r="23" spans="1:8" x14ac:dyDescent="0.25">
      <c r="A23" s="47"/>
      <c r="B23" s="20" t="s">
        <v>16</v>
      </c>
      <c r="C23" s="30"/>
      <c r="D23" s="21"/>
      <c r="E23" s="21"/>
      <c r="F23" s="21"/>
      <c r="G23" s="21"/>
      <c r="H23" s="21"/>
    </row>
    <row r="24" spans="1:8" ht="47.25" x14ac:dyDescent="0.25">
      <c r="A24" s="24" t="s">
        <v>25</v>
      </c>
      <c r="B24" s="25" t="s">
        <v>26</v>
      </c>
      <c r="C24" s="26"/>
      <c r="D24" s="15">
        <f t="shared" ref="D24" si="5">SUM(D25,D30,D35)</f>
        <v>92835.199999999997</v>
      </c>
      <c r="E24" s="15">
        <f t="shared" ref="E24:H24" si="6">SUM(E25,E30,E35)</f>
        <v>127893.9</v>
      </c>
      <c r="F24" s="15">
        <f t="shared" si="6"/>
        <v>48856.7</v>
      </c>
      <c r="G24" s="15">
        <f t="shared" si="6"/>
        <v>48865.100000000006</v>
      </c>
      <c r="H24" s="15">
        <f t="shared" si="6"/>
        <v>49126.100000000006</v>
      </c>
    </row>
    <row r="25" spans="1:8" ht="31.5" x14ac:dyDescent="0.25">
      <c r="A25" s="45" t="s">
        <v>27</v>
      </c>
      <c r="B25" s="17" t="s">
        <v>28</v>
      </c>
      <c r="C25" s="27" t="s">
        <v>29</v>
      </c>
      <c r="D25" s="28">
        <f>SUM(D27:D29)</f>
        <v>2080.9</v>
      </c>
      <c r="E25" s="28">
        <f>SUM(E27:E29)</f>
        <v>5554</v>
      </c>
      <c r="F25" s="28">
        <f>SUM(F27:F29)</f>
        <v>0</v>
      </c>
      <c r="G25" s="28">
        <f>SUM(G27:G29)</f>
        <v>0</v>
      </c>
      <c r="H25" s="28">
        <f>SUM(H27:H29)</f>
        <v>0</v>
      </c>
    </row>
    <row r="26" spans="1:8" x14ac:dyDescent="0.25">
      <c r="A26" s="51"/>
      <c r="B26" s="17" t="s">
        <v>13</v>
      </c>
      <c r="C26" s="29"/>
      <c r="D26" s="28"/>
      <c r="E26" s="28"/>
      <c r="F26" s="28"/>
      <c r="G26" s="28"/>
      <c r="H26" s="28"/>
    </row>
    <row r="27" spans="1:8" x14ac:dyDescent="0.25">
      <c r="A27" s="51"/>
      <c r="B27" s="20" t="s">
        <v>14</v>
      </c>
      <c r="C27" s="30"/>
      <c r="D27" s="21">
        <v>0</v>
      </c>
      <c r="E27" s="21">
        <v>0</v>
      </c>
      <c r="F27" s="21">
        <v>0</v>
      </c>
      <c r="G27" s="21">
        <v>0</v>
      </c>
      <c r="H27" s="32"/>
    </row>
    <row r="28" spans="1:8" x14ac:dyDescent="0.25">
      <c r="A28" s="51"/>
      <c r="B28" s="20" t="s">
        <v>15</v>
      </c>
      <c r="C28" s="30"/>
      <c r="D28" s="21">
        <v>2080.9</v>
      </c>
      <c r="E28" s="21"/>
      <c r="F28" s="21"/>
      <c r="G28" s="31"/>
      <c r="H28" s="31"/>
    </row>
    <row r="29" spans="1:8" x14ac:dyDescent="0.25">
      <c r="A29" s="52"/>
      <c r="B29" s="20" t="s">
        <v>16</v>
      </c>
      <c r="C29" s="30"/>
      <c r="D29" s="21"/>
      <c r="E29" s="21">
        <v>5554</v>
      </c>
      <c r="F29" s="21">
        <v>0</v>
      </c>
      <c r="G29" s="21">
        <v>0</v>
      </c>
      <c r="H29" s="21">
        <v>0</v>
      </c>
    </row>
    <row r="30" spans="1:8" ht="31.5" x14ac:dyDescent="0.25">
      <c r="A30" s="45" t="s">
        <v>30</v>
      </c>
      <c r="B30" s="17" t="s">
        <v>31</v>
      </c>
      <c r="C30" s="27" t="s">
        <v>32</v>
      </c>
      <c r="D30" s="28">
        <f>SUM(D32:D34)</f>
        <v>52895.199999999997</v>
      </c>
      <c r="E30" s="28">
        <f>SUM(E32:E34)</f>
        <v>122339.9</v>
      </c>
      <c r="F30" s="28">
        <f>SUM(F32:F34)</f>
        <v>48856.7</v>
      </c>
      <c r="G30" s="28">
        <f>SUM(G32:G34)</f>
        <v>48865.100000000006</v>
      </c>
      <c r="H30" s="28">
        <f>SUM(H32:H34)</f>
        <v>49126.100000000006</v>
      </c>
    </row>
    <row r="31" spans="1:8" x14ac:dyDescent="0.25">
      <c r="A31" s="46"/>
      <c r="B31" s="17" t="s">
        <v>13</v>
      </c>
      <c r="C31" s="29"/>
      <c r="D31" s="28"/>
      <c r="E31" s="28"/>
      <c r="F31" s="28"/>
      <c r="G31" s="28"/>
      <c r="H31" s="28"/>
    </row>
    <row r="32" spans="1:8" x14ac:dyDescent="0.25">
      <c r="A32" s="46"/>
      <c r="B32" s="20" t="s">
        <v>14</v>
      </c>
      <c r="C32" s="30"/>
      <c r="D32" s="21">
        <v>31055.8</v>
      </c>
      <c r="E32" s="21">
        <v>76149.8</v>
      </c>
      <c r="F32" s="21">
        <v>26526.799999999999</v>
      </c>
      <c r="G32" s="32">
        <v>26182.2</v>
      </c>
      <c r="H32" s="32">
        <v>26182.2</v>
      </c>
    </row>
    <row r="33" spans="1:8" x14ac:dyDescent="0.25">
      <c r="A33" s="46"/>
      <c r="B33" s="20" t="s">
        <v>15</v>
      </c>
      <c r="C33" s="30"/>
      <c r="D33" s="21">
        <v>21839.4</v>
      </c>
      <c r="E33" s="21">
        <v>46186.1</v>
      </c>
      <c r="F33" s="21">
        <v>22329.9</v>
      </c>
      <c r="G33" s="31">
        <v>22682.9</v>
      </c>
      <c r="H33" s="31">
        <v>22943.9</v>
      </c>
    </row>
    <row r="34" spans="1:8" x14ac:dyDescent="0.25">
      <c r="A34" s="47"/>
      <c r="B34" s="20" t="s">
        <v>16</v>
      </c>
      <c r="C34" s="30"/>
      <c r="D34" s="21"/>
      <c r="E34" s="21">
        <v>4</v>
      </c>
      <c r="F34" s="21">
        <v>0</v>
      </c>
      <c r="G34" s="21">
        <v>0</v>
      </c>
      <c r="H34" s="21">
        <v>0</v>
      </c>
    </row>
    <row r="35" spans="1:8" ht="47.25" x14ac:dyDescent="0.25">
      <c r="A35" s="45" t="s">
        <v>33</v>
      </c>
      <c r="B35" s="17" t="s">
        <v>34</v>
      </c>
      <c r="C35" s="27" t="s">
        <v>35</v>
      </c>
      <c r="D35" s="28">
        <f>SUM(D37:D39)</f>
        <v>37859.1</v>
      </c>
      <c r="E35" s="28">
        <f>SUM(E37:E39)</f>
        <v>0</v>
      </c>
      <c r="F35" s="28">
        <f>SUM(F37:F39)</f>
        <v>0</v>
      </c>
      <c r="G35" s="28">
        <f>SUM(G37:G39)</f>
        <v>0</v>
      </c>
      <c r="H35" s="28">
        <f>SUM(H37:H39)</f>
        <v>0</v>
      </c>
    </row>
    <row r="36" spans="1:8" x14ac:dyDescent="0.25">
      <c r="A36" s="46"/>
      <c r="B36" s="17" t="s">
        <v>13</v>
      </c>
      <c r="C36" s="29"/>
      <c r="D36" s="28"/>
      <c r="E36" s="28"/>
      <c r="F36" s="28"/>
      <c r="G36" s="28"/>
      <c r="H36" s="28"/>
    </row>
    <row r="37" spans="1:8" x14ac:dyDescent="0.25">
      <c r="A37" s="46"/>
      <c r="B37" s="20" t="s">
        <v>14</v>
      </c>
      <c r="C37" s="30"/>
      <c r="D37" s="21">
        <v>14797.8</v>
      </c>
      <c r="E37" s="21"/>
      <c r="F37" s="21"/>
      <c r="G37" s="21"/>
      <c r="H37" s="21"/>
    </row>
    <row r="38" spans="1:8" x14ac:dyDescent="0.25">
      <c r="A38" s="46"/>
      <c r="B38" s="20" t="s">
        <v>15</v>
      </c>
      <c r="C38" s="30"/>
      <c r="D38" s="21">
        <v>23061.3</v>
      </c>
      <c r="E38" s="21"/>
      <c r="F38" s="21">
        <v>0</v>
      </c>
      <c r="G38" s="31"/>
      <c r="H38" s="31"/>
    </row>
    <row r="39" spans="1:8" x14ac:dyDescent="0.25">
      <c r="A39" s="47"/>
      <c r="B39" s="20" t="s">
        <v>16</v>
      </c>
      <c r="C39" s="30"/>
      <c r="D39" s="21"/>
      <c r="E39" s="21"/>
      <c r="F39" s="21"/>
      <c r="G39" s="21"/>
      <c r="H39" s="21"/>
    </row>
    <row r="40" spans="1:8" ht="47.25" x14ac:dyDescent="0.25">
      <c r="A40" s="24" t="s">
        <v>36</v>
      </c>
      <c r="B40" s="33" t="s">
        <v>37</v>
      </c>
      <c r="C40" s="29"/>
      <c r="D40" s="15">
        <f t="shared" ref="D40" si="7">D41+D46+D51+D56+D61+D66+D71+D76+D81+D86</f>
        <v>471677.82999999996</v>
      </c>
      <c r="E40" s="15">
        <f t="shared" ref="E40:H40" si="8">E41+E46+E51+E56+E61+E66+E71+E76+E81+E86</f>
        <v>539551.20000000007</v>
      </c>
      <c r="F40" s="15">
        <f t="shared" si="8"/>
        <v>444325.10000000003</v>
      </c>
      <c r="G40" s="15">
        <f t="shared" si="8"/>
        <v>439605.7</v>
      </c>
      <c r="H40" s="15">
        <f t="shared" si="8"/>
        <v>437532</v>
      </c>
    </row>
    <row r="41" spans="1:8" ht="31.5" x14ac:dyDescent="0.25">
      <c r="A41" s="45" t="s">
        <v>38</v>
      </c>
      <c r="B41" s="17" t="s">
        <v>39</v>
      </c>
      <c r="C41" s="27" t="s">
        <v>40</v>
      </c>
      <c r="D41" s="28">
        <f>SUM(D43:D45)</f>
        <v>24269.3</v>
      </c>
      <c r="E41" s="28">
        <f>SUM(E43:E45)</f>
        <v>36295.199999999997</v>
      </c>
      <c r="F41" s="28">
        <f>SUM(F43:F45)</f>
        <v>36259.5</v>
      </c>
      <c r="G41" s="28">
        <f>SUM(G43:G45)</f>
        <v>36259.5</v>
      </c>
      <c r="H41" s="28">
        <f>SUM(H43:H45)</f>
        <v>36259.5</v>
      </c>
    </row>
    <row r="42" spans="1:8" x14ac:dyDescent="0.25">
      <c r="A42" s="46"/>
      <c r="B42" s="17" t="s">
        <v>13</v>
      </c>
      <c r="C42" s="29"/>
      <c r="D42" s="28"/>
      <c r="E42" s="28"/>
      <c r="F42" s="28"/>
      <c r="G42" s="28"/>
      <c r="H42" s="28"/>
    </row>
    <row r="43" spans="1:8" x14ac:dyDescent="0.25">
      <c r="A43" s="46"/>
      <c r="B43" s="20" t="s">
        <v>14</v>
      </c>
      <c r="C43" s="30"/>
      <c r="D43" s="21">
        <v>17776.8</v>
      </c>
      <c r="E43" s="21">
        <v>21330.799999999999</v>
      </c>
      <c r="F43" s="21">
        <v>23126.400000000001</v>
      </c>
      <c r="G43" s="21">
        <v>23126.400000000001</v>
      </c>
      <c r="H43" s="21">
        <v>23126.400000000001</v>
      </c>
    </row>
    <row r="44" spans="1:8" x14ac:dyDescent="0.25">
      <c r="A44" s="46"/>
      <c r="B44" s="20" t="s">
        <v>15</v>
      </c>
      <c r="C44" s="30"/>
      <c r="D44" s="21">
        <v>6492.5</v>
      </c>
      <c r="E44" s="21">
        <v>14964.4</v>
      </c>
      <c r="F44" s="21">
        <v>13133.1</v>
      </c>
      <c r="G44" s="31">
        <v>13133.1</v>
      </c>
      <c r="H44" s="31">
        <v>13133.1</v>
      </c>
    </row>
    <row r="45" spans="1:8" x14ac:dyDescent="0.25">
      <c r="A45" s="47"/>
      <c r="B45" s="20" t="s">
        <v>16</v>
      </c>
      <c r="C45" s="30"/>
      <c r="D45" s="21"/>
      <c r="E45" s="21"/>
      <c r="F45" s="21"/>
      <c r="G45" s="21"/>
      <c r="H45" s="21"/>
    </row>
    <row r="46" spans="1:8" ht="47.25" x14ac:dyDescent="0.25">
      <c r="A46" s="45" t="s">
        <v>41</v>
      </c>
      <c r="B46" s="17" t="s">
        <v>42</v>
      </c>
      <c r="C46" s="27" t="s">
        <v>43</v>
      </c>
      <c r="D46" s="28">
        <f>SUM(D48:D50)</f>
        <v>3120.2300000000005</v>
      </c>
      <c r="E46" s="28">
        <f>SUM(E48:E50)</f>
        <v>4346.8</v>
      </c>
      <c r="F46" s="28">
        <f>SUM(F48:F50)</f>
        <v>1100</v>
      </c>
      <c r="G46" s="28">
        <f>SUM(G48:G50)</f>
        <v>1100</v>
      </c>
      <c r="H46" s="28">
        <f>SUM(H48:H50)</f>
        <v>1100</v>
      </c>
    </row>
    <row r="47" spans="1:8" x14ac:dyDescent="0.25">
      <c r="A47" s="46"/>
      <c r="B47" s="17" t="s">
        <v>13</v>
      </c>
      <c r="C47" s="29"/>
      <c r="D47" s="28"/>
      <c r="E47" s="28"/>
      <c r="F47" s="28"/>
      <c r="G47" s="28"/>
      <c r="H47" s="28"/>
    </row>
    <row r="48" spans="1:8" x14ac:dyDescent="0.25">
      <c r="A48" s="46"/>
      <c r="B48" s="20" t="s">
        <v>14</v>
      </c>
      <c r="C48" s="30"/>
      <c r="D48" s="21">
        <v>2059.5300000000002</v>
      </c>
      <c r="E48" s="21">
        <v>3130.5</v>
      </c>
      <c r="F48" s="21"/>
      <c r="G48" s="21"/>
      <c r="H48" s="21"/>
    </row>
    <row r="49" spans="1:8" x14ac:dyDescent="0.25">
      <c r="A49" s="46"/>
      <c r="B49" s="20" t="s">
        <v>15</v>
      </c>
      <c r="C49" s="30"/>
      <c r="D49" s="21">
        <v>1060.7</v>
      </c>
      <c r="E49" s="21">
        <v>1216.3</v>
      </c>
      <c r="F49" s="21">
        <v>1100</v>
      </c>
      <c r="G49" s="21">
        <v>1100</v>
      </c>
      <c r="H49" s="21">
        <v>1100</v>
      </c>
    </row>
    <row r="50" spans="1:8" x14ac:dyDescent="0.25">
      <c r="A50" s="47"/>
      <c r="B50" s="20" t="s">
        <v>16</v>
      </c>
      <c r="C50" s="30"/>
      <c r="D50" s="21"/>
      <c r="E50" s="21"/>
      <c r="F50" s="21"/>
      <c r="G50" s="21"/>
      <c r="H50" s="21"/>
    </row>
    <row r="51" spans="1:8" ht="31.5" x14ac:dyDescent="0.25">
      <c r="A51" s="45" t="s">
        <v>44</v>
      </c>
      <c r="B51" s="17" t="s">
        <v>45</v>
      </c>
      <c r="C51" s="27" t="s">
        <v>46</v>
      </c>
      <c r="D51" s="28">
        <f>SUM(D53:D55)</f>
        <v>4895.3999999999996</v>
      </c>
      <c r="E51" s="28">
        <f>SUM(E53:E55)</f>
        <v>5739.2</v>
      </c>
      <c r="F51" s="28">
        <f>SUM(F53:F55)</f>
        <v>4811.8999999999996</v>
      </c>
      <c r="G51" s="28">
        <f>SUM(G53:G55)</f>
        <v>4811.8999999999996</v>
      </c>
      <c r="H51" s="28">
        <f>SUM(H53:H55)</f>
        <v>4811.8999999999996</v>
      </c>
    </row>
    <row r="52" spans="1:8" x14ac:dyDescent="0.25">
      <c r="A52" s="46"/>
      <c r="B52" s="17" t="s">
        <v>13</v>
      </c>
      <c r="C52" s="29"/>
      <c r="D52" s="28"/>
      <c r="E52" s="28"/>
      <c r="F52" s="28"/>
      <c r="G52" s="28"/>
      <c r="H52" s="28"/>
    </row>
    <row r="53" spans="1:8" x14ac:dyDescent="0.25">
      <c r="A53" s="46"/>
      <c r="B53" s="20" t="s">
        <v>14</v>
      </c>
      <c r="C53" s="30"/>
      <c r="D53" s="21"/>
      <c r="E53" s="21">
        <v>5739.2</v>
      </c>
      <c r="F53" s="21"/>
      <c r="G53" s="21"/>
      <c r="H53" s="21"/>
    </row>
    <row r="54" spans="1:8" x14ac:dyDescent="0.25">
      <c r="A54" s="46"/>
      <c r="B54" s="20" t="s">
        <v>15</v>
      </c>
      <c r="C54" s="30"/>
      <c r="D54" s="21">
        <v>4895.3999999999996</v>
      </c>
      <c r="E54" s="21"/>
      <c r="F54" s="21">
        <v>4811.8999999999996</v>
      </c>
      <c r="G54" s="31">
        <v>4811.8999999999996</v>
      </c>
      <c r="H54" s="31">
        <v>4811.8999999999996</v>
      </c>
    </row>
    <row r="55" spans="1:8" x14ac:dyDescent="0.25">
      <c r="A55" s="47"/>
      <c r="B55" s="20" t="s">
        <v>16</v>
      </c>
      <c r="C55" s="30"/>
      <c r="D55" s="21"/>
      <c r="E55" s="21"/>
      <c r="F55" s="21"/>
      <c r="G55" s="21"/>
      <c r="H55" s="21"/>
    </row>
    <row r="56" spans="1:8" ht="31.5" x14ac:dyDescent="0.25">
      <c r="A56" s="53" t="s">
        <v>47</v>
      </c>
      <c r="B56" s="17" t="s">
        <v>48</v>
      </c>
      <c r="C56" s="27" t="s">
        <v>49</v>
      </c>
      <c r="D56" s="28">
        <f>SUM(D58:D60)</f>
        <v>2358.1</v>
      </c>
      <c r="E56" s="28">
        <f>SUM(E58:E60)</f>
        <v>5976</v>
      </c>
      <c r="F56" s="28">
        <f>SUM(F58:F60)</f>
        <v>2259.6</v>
      </c>
      <c r="G56" s="28">
        <f>SUM(G58:G60)</f>
        <v>2259.6</v>
      </c>
      <c r="H56" s="28">
        <f>SUM(H58:H60)</f>
        <v>2259.6</v>
      </c>
    </row>
    <row r="57" spans="1:8" x14ac:dyDescent="0.25">
      <c r="A57" s="46"/>
      <c r="B57" s="17" t="s">
        <v>13</v>
      </c>
      <c r="C57" s="29"/>
      <c r="D57" s="28"/>
      <c r="E57" s="28"/>
      <c r="F57" s="28"/>
      <c r="G57" s="28"/>
      <c r="H57" s="28"/>
    </row>
    <row r="58" spans="1:8" x14ac:dyDescent="0.25">
      <c r="A58" s="46"/>
      <c r="B58" s="20" t="s">
        <v>14</v>
      </c>
      <c r="C58" s="30"/>
      <c r="D58" s="21">
        <v>0</v>
      </c>
      <c r="E58" s="21"/>
      <c r="F58" s="21"/>
      <c r="G58" s="21"/>
      <c r="H58" s="21"/>
    </row>
    <row r="59" spans="1:8" x14ac:dyDescent="0.25">
      <c r="A59" s="46"/>
      <c r="B59" s="20" t="s">
        <v>15</v>
      </c>
      <c r="C59" s="30"/>
      <c r="D59" s="21">
        <v>2358.1</v>
      </c>
      <c r="E59" s="21">
        <v>5976</v>
      </c>
      <c r="F59" s="21">
        <v>2259.6</v>
      </c>
      <c r="G59" s="31">
        <v>2259.6</v>
      </c>
      <c r="H59" s="31">
        <v>2259.6</v>
      </c>
    </row>
    <row r="60" spans="1:8" x14ac:dyDescent="0.25">
      <c r="A60" s="47"/>
      <c r="B60" s="20" t="s">
        <v>16</v>
      </c>
      <c r="C60" s="30"/>
      <c r="D60" s="21"/>
      <c r="E60" s="21"/>
      <c r="F60" s="21"/>
      <c r="G60" s="21"/>
      <c r="H60" s="21"/>
    </row>
    <row r="61" spans="1:8" ht="47.25" x14ac:dyDescent="0.25">
      <c r="A61" s="45" t="s">
        <v>50</v>
      </c>
      <c r="B61" s="17" t="s">
        <v>51</v>
      </c>
      <c r="C61" s="27" t="s">
        <v>52</v>
      </c>
      <c r="D61" s="28">
        <f>SUM(D63:D65)</f>
        <v>2420.1999999999998</v>
      </c>
      <c r="E61" s="28">
        <f>SUM(E63:E65)</f>
        <v>5291.8</v>
      </c>
      <c r="F61" s="28">
        <f>SUM(F63:F65)</f>
        <v>1892.4</v>
      </c>
      <c r="G61" s="28">
        <f>SUM(G63:G65)</f>
        <v>1892.4</v>
      </c>
      <c r="H61" s="28">
        <f>SUM(H63:H65)</f>
        <v>1892.4</v>
      </c>
    </row>
    <row r="62" spans="1:8" x14ac:dyDescent="0.25">
      <c r="A62" s="46"/>
      <c r="B62" s="17" t="s">
        <v>13</v>
      </c>
      <c r="C62" s="29"/>
      <c r="D62" s="28"/>
      <c r="E62" s="28"/>
      <c r="F62" s="28"/>
      <c r="G62" s="28"/>
      <c r="H62" s="28"/>
    </row>
    <row r="63" spans="1:8" x14ac:dyDescent="0.25">
      <c r="A63" s="46"/>
      <c r="B63" s="20" t="s">
        <v>14</v>
      </c>
      <c r="C63" s="30"/>
      <c r="D63" s="21">
        <v>1263.7</v>
      </c>
      <c r="E63" s="21">
        <v>1315.7</v>
      </c>
      <c r="F63" s="21">
        <v>1060.4000000000001</v>
      </c>
      <c r="G63" s="21">
        <v>1060.4000000000001</v>
      </c>
      <c r="H63" s="21">
        <v>1060.4000000000001</v>
      </c>
    </row>
    <row r="64" spans="1:8" x14ac:dyDescent="0.25">
      <c r="A64" s="46"/>
      <c r="B64" s="20" t="s">
        <v>15</v>
      </c>
      <c r="C64" s="30"/>
      <c r="D64" s="21">
        <v>1156.5</v>
      </c>
      <c r="E64" s="21">
        <v>3976.1</v>
      </c>
      <c r="F64" s="21">
        <v>832</v>
      </c>
      <c r="G64" s="21">
        <v>832</v>
      </c>
      <c r="H64" s="21">
        <v>832</v>
      </c>
    </row>
    <row r="65" spans="1:8" x14ac:dyDescent="0.25">
      <c r="A65" s="47"/>
      <c r="B65" s="20" t="s">
        <v>16</v>
      </c>
      <c r="C65" s="30"/>
      <c r="D65" s="21"/>
      <c r="E65" s="21"/>
      <c r="F65" s="21">
        <v>0</v>
      </c>
      <c r="G65" s="21">
        <v>0</v>
      </c>
      <c r="H65" s="21">
        <v>0</v>
      </c>
    </row>
    <row r="66" spans="1:8" ht="47.25" x14ac:dyDescent="0.25">
      <c r="A66" s="45" t="s">
        <v>53</v>
      </c>
      <c r="B66" s="34" t="s">
        <v>54</v>
      </c>
      <c r="C66" s="27" t="s">
        <v>55</v>
      </c>
      <c r="D66" s="28">
        <f>SUM(D68:D70)</f>
        <v>25057.1</v>
      </c>
      <c r="E66" s="28">
        <f>SUM(E68:E70)</f>
        <v>42161.9</v>
      </c>
      <c r="F66" s="28">
        <f>SUM(F68:F70)</f>
        <v>27903.3</v>
      </c>
      <c r="G66" s="28">
        <f>SUM(G68:G70)</f>
        <v>25088.6</v>
      </c>
      <c r="H66" s="28">
        <f>SUM(H68:H70)</f>
        <v>25085.599999999999</v>
      </c>
    </row>
    <row r="67" spans="1:8" x14ac:dyDescent="0.25">
      <c r="A67" s="46"/>
      <c r="B67" s="17" t="s">
        <v>13</v>
      </c>
      <c r="C67" s="29"/>
      <c r="D67" s="28"/>
      <c r="E67" s="28"/>
      <c r="F67" s="28"/>
      <c r="G67" s="28"/>
      <c r="H67" s="28"/>
    </row>
    <row r="68" spans="1:8" x14ac:dyDescent="0.25">
      <c r="A68" s="46"/>
      <c r="B68" s="20" t="s">
        <v>14</v>
      </c>
      <c r="C68" s="30"/>
      <c r="D68" s="21">
        <v>3198.4</v>
      </c>
      <c r="E68" s="21">
        <v>2942.5</v>
      </c>
      <c r="F68" s="21">
        <v>5322.2</v>
      </c>
      <c r="G68" s="21">
        <v>4344.3</v>
      </c>
      <c r="H68" s="21">
        <v>4344.3</v>
      </c>
    </row>
    <row r="69" spans="1:8" x14ac:dyDescent="0.25">
      <c r="A69" s="46"/>
      <c r="B69" s="20" t="s">
        <v>15</v>
      </c>
      <c r="C69" s="30"/>
      <c r="D69" s="21">
        <v>16720.8</v>
      </c>
      <c r="E69" s="21">
        <v>33632.6</v>
      </c>
      <c r="F69" s="21">
        <v>16994.3</v>
      </c>
      <c r="G69" s="31">
        <v>15157.5</v>
      </c>
      <c r="H69" s="31">
        <v>15154.5</v>
      </c>
    </row>
    <row r="70" spans="1:8" x14ac:dyDescent="0.25">
      <c r="A70" s="47"/>
      <c r="B70" s="20" t="s">
        <v>16</v>
      </c>
      <c r="C70" s="30"/>
      <c r="D70" s="21">
        <v>5137.8999999999996</v>
      </c>
      <c r="E70" s="21">
        <v>5586.8</v>
      </c>
      <c r="F70" s="21">
        <v>5586.8</v>
      </c>
      <c r="G70" s="21">
        <v>5586.8</v>
      </c>
      <c r="H70" s="21">
        <v>5586.8</v>
      </c>
    </row>
    <row r="71" spans="1:8" ht="31.5" x14ac:dyDescent="0.25">
      <c r="A71" s="45" t="s">
        <v>56</v>
      </c>
      <c r="B71" s="17" t="s">
        <v>57</v>
      </c>
      <c r="C71" s="27" t="s">
        <v>58</v>
      </c>
      <c r="D71" s="28">
        <f>SUM(D73:D75)</f>
        <v>329906.09999999998</v>
      </c>
      <c r="E71" s="28">
        <f>SUM(E73:E75)</f>
        <v>353332.5</v>
      </c>
      <c r="F71" s="28">
        <f>SUM(F73:F75)</f>
        <v>317010.40000000002</v>
      </c>
      <c r="G71" s="28">
        <f>SUM(G73:G75)</f>
        <v>316977.3</v>
      </c>
      <c r="H71" s="28">
        <f>SUM(H73:H75)</f>
        <v>316977.3</v>
      </c>
    </row>
    <row r="72" spans="1:8" x14ac:dyDescent="0.25">
      <c r="A72" s="46"/>
      <c r="B72" s="17" t="s">
        <v>13</v>
      </c>
      <c r="C72" s="29"/>
      <c r="D72" s="28"/>
      <c r="E72" s="28"/>
      <c r="F72" s="28"/>
      <c r="G72" s="28"/>
      <c r="H72" s="28"/>
    </row>
    <row r="73" spans="1:8" x14ac:dyDescent="0.25">
      <c r="A73" s="46"/>
      <c r="B73" s="20" t="s">
        <v>14</v>
      </c>
      <c r="C73" s="30"/>
      <c r="D73" s="21">
        <v>239176.7</v>
      </c>
      <c r="E73" s="21">
        <v>254834.5</v>
      </c>
      <c r="F73" s="21">
        <v>216545.5</v>
      </c>
      <c r="G73" s="32">
        <v>216536.4</v>
      </c>
      <c r="H73" s="32">
        <v>216536.4</v>
      </c>
    </row>
    <row r="74" spans="1:8" x14ac:dyDescent="0.25">
      <c r="A74" s="46"/>
      <c r="B74" s="20" t="s">
        <v>15</v>
      </c>
      <c r="C74" s="30"/>
      <c r="D74" s="21">
        <v>90729.4</v>
      </c>
      <c r="E74" s="21">
        <v>98498</v>
      </c>
      <c r="F74" s="21">
        <v>100464.9</v>
      </c>
      <c r="G74" s="31">
        <v>100440.9</v>
      </c>
      <c r="H74" s="31">
        <v>100440.9</v>
      </c>
    </row>
    <row r="75" spans="1:8" x14ac:dyDescent="0.25">
      <c r="A75" s="47"/>
      <c r="B75" s="20" t="s">
        <v>16</v>
      </c>
      <c r="C75" s="30"/>
      <c r="D75" s="21"/>
      <c r="E75" s="21"/>
      <c r="F75" s="21"/>
      <c r="G75" s="21"/>
      <c r="H75" s="21"/>
    </row>
    <row r="76" spans="1:8" ht="47.25" x14ac:dyDescent="0.25">
      <c r="A76" s="45" t="s">
        <v>59</v>
      </c>
      <c r="B76" s="17" t="s">
        <v>60</v>
      </c>
      <c r="C76" s="27" t="s">
        <v>61</v>
      </c>
      <c r="D76" s="28">
        <f>SUM(D78:D80)</f>
        <v>1936</v>
      </c>
      <c r="E76" s="28">
        <f>SUM(E78:E80)</f>
        <v>0</v>
      </c>
      <c r="F76" s="28">
        <f>SUM(F78:F80)</f>
        <v>0</v>
      </c>
      <c r="G76" s="28">
        <f>SUM(G78:G80)</f>
        <v>0</v>
      </c>
      <c r="H76" s="28">
        <f>SUM(H78:H80)</f>
        <v>0</v>
      </c>
    </row>
    <row r="77" spans="1:8" x14ac:dyDescent="0.25">
      <c r="A77" s="46"/>
      <c r="B77" s="17" t="s">
        <v>13</v>
      </c>
      <c r="C77" s="29"/>
      <c r="D77" s="28"/>
      <c r="E77" s="28"/>
      <c r="F77" s="28"/>
      <c r="G77" s="28"/>
      <c r="H77" s="28"/>
    </row>
    <row r="78" spans="1:8" x14ac:dyDescent="0.25">
      <c r="A78" s="46"/>
      <c r="B78" s="20" t="s">
        <v>14</v>
      </c>
      <c r="C78" s="30"/>
      <c r="D78" s="21">
        <v>1200</v>
      </c>
      <c r="E78" s="21"/>
      <c r="F78" s="21">
        <v>0</v>
      </c>
      <c r="G78" s="21">
        <v>0</v>
      </c>
      <c r="H78" s="21">
        <v>0</v>
      </c>
    </row>
    <row r="79" spans="1:8" x14ac:dyDescent="0.25">
      <c r="A79" s="46"/>
      <c r="B79" s="20" t="s">
        <v>15</v>
      </c>
      <c r="C79" s="30"/>
      <c r="D79" s="21">
        <v>736</v>
      </c>
      <c r="E79" s="21"/>
      <c r="F79" s="21"/>
      <c r="G79" s="21"/>
      <c r="H79" s="21"/>
    </row>
    <row r="80" spans="1:8" x14ac:dyDescent="0.25">
      <c r="A80" s="47"/>
      <c r="B80" s="20" t="s">
        <v>16</v>
      </c>
      <c r="C80" s="30"/>
      <c r="D80" s="21"/>
      <c r="E80" s="21"/>
      <c r="F80" s="21"/>
      <c r="G80" s="21"/>
      <c r="H80" s="21"/>
    </row>
    <row r="81" spans="1:8" ht="31.5" x14ac:dyDescent="0.25">
      <c r="A81" s="45" t="s">
        <v>62</v>
      </c>
      <c r="B81" s="17" t="s">
        <v>63</v>
      </c>
      <c r="C81" s="27" t="s">
        <v>64</v>
      </c>
      <c r="D81" s="28">
        <f>SUM(D83:D85)</f>
        <v>77715.399999999994</v>
      </c>
      <c r="E81" s="28">
        <f>SUM(E83:E85)</f>
        <v>86407.8</v>
      </c>
      <c r="F81" s="28">
        <f>SUM(F83:F85)</f>
        <v>53088</v>
      </c>
      <c r="G81" s="28">
        <f>SUM(G83:G85)</f>
        <v>51216.4</v>
      </c>
      <c r="H81" s="28">
        <f>SUM(H83:H85)</f>
        <v>49145.7</v>
      </c>
    </row>
    <row r="82" spans="1:8" x14ac:dyDescent="0.25">
      <c r="A82" s="46"/>
      <c r="B82" s="17" t="s">
        <v>13</v>
      </c>
      <c r="C82" s="29"/>
      <c r="D82" s="28"/>
      <c r="E82" s="28"/>
      <c r="F82" s="28"/>
      <c r="G82" s="28"/>
      <c r="H82" s="28"/>
    </row>
    <row r="83" spans="1:8" x14ac:dyDescent="0.25">
      <c r="A83" s="46"/>
      <c r="B83" s="20" t="s">
        <v>14</v>
      </c>
      <c r="C83" s="30"/>
      <c r="D83" s="21">
        <v>25289</v>
      </c>
      <c r="E83" s="21">
        <v>33663.4</v>
      </c>
      <c r="F83" s="21">
        <v>1175</v>
      </c>
      <c r="G83" s="32">
        <v>1164.4000000000001</v>
      </c>
      <c r="H83" s="32">
        <v>1164.4000000000001</v>
      </c>
    </row>
    <row r="84" spans="1:8" x14ac:dyDescent="0.25">
      <c r="A84" s="46"/>
      <c r="B84" s="20" t="s">
        <v>15</v>
      </c>
      <c r="C84" s="30"/>
      <c r="D84" s="21">
        <v>31769.9</v>
      </c>
      <c r="E84" s="21">
        <v>25228.9</v>
      </c>
      <c r="F84" s="21">
        <v>25100</v>
      </c>
      <c r="G84" s="31">
        <v>25095.7</v>
      </c>
      <c r="H84" s="31">
        <v>25095.7</v>
      </c>
    </row>
    <row r="85" spans="1:8" x14ac:dyDescent="0.25">
      <c r="A85" s="47"/>
      <c r="B85" s="20" t="s">
        <v>16</v>
      </c>
      <c r="C85" s="30"/>
      <c r="D85" s="21">
        <v>20656.5</v>
      </c>
      <c r="E85" s="21">
        <v>27515.5</v>
      </c>
      <c r="F85" s="21">
        <v>26813</v>
      </c>
      <c r="G85" s="32">
        <v>24956.3</v>
      </c>
      <c r="H85" s="32">
        <v>22885.599999999999</v>
      </c>
    </row>
    <row r="86" spans="1:8" x14ac:dyDescent="0.25">
      <c r="A86" s="45" t="s">
        <v>65</v>
      </c>
      <c r="B86" s="17" t="s">
        <v>66</v>
      </c>
      <c r="C86" s="10" t="s">
        <v>67</v>
      </c>
      <c r="D86" s="28">
        <f>SUM(D88:D90)</f>
        <v>0</v>
      </c>
      <c r="E86" s="28">
        <f>SUM(E88:E90)</f>
        <v>0</v>
      </c>
      <c r="F86" s="28">
        <f>SUM(F88:F90)</f>
        <v>0</v>
      </c>
      <c r="G86" s="28">
        <f>SUM(G88:G90)</f>
        <v>0</v>
      </c>
      <c r="H86" s="28">
        <f>SUM(H88:H90)</f>
        <v>0</v>
      </c>
    </row>
    <row r="87" spans="1:8" x14ac:dyDescent="0.25">
      <c r="A87" s="46"/>
      <c r="B87" s="17" t="s">
        <v>13</v>
      </c>
      <c r="C87" s="30"/>
      <c r="D87" s="21"/>
      <c r="E87" s="21"/>
      <c r="F87" s="21"/>
      <c r="G87" s="32"/>
      <c r="H87" s="32"/>
    </row>
    <row r="88" spans="1:8" x14ac:dyDescent="0.25">
      <c r="A88" s="46"/>
      <c r="B88" s="20" t="s">
        <v>14</v>
      </c>
      <c r="C88" s="30"/>
      <c r="D88" s="21"/>
      <c r="E88" s="21"/>
      <c r="F88" s="21"/>
      <c r="G88" s="32"/>
      <c r="H88" s="32"/>
    </row>
    <row r="89" spans="1:8" x14ac:dyDescent="0.25">
      <c r="A89" s="46"/>
      <c r="B89" s="20" t="s">
        <v>15</v>
      </c>
      <c r="C89" s="30"/>
      <c r="D89" s="21">
        <v>0</v>
      </c>
      <c r="E89" s="21"/>
      <c r="F89" s="21"/>
      <c r="G89" s="32"/>
      <c r="H89" s="32"/>
    </row>
    <row r="90" spans="1:8" x14ac:dyDescent="0.25">
      <c r="A90" s="47"/>
      <c r="B90" s="20" t="s">
        <v>16</v>
      </c>
      <c r="C90" s="30"/>
      <c r="D90" s="21"/>
      <c r="E90" s="21"/>
      <c r="F90" s="21"/>
      <c r="G90" s="32"/>
      <c r="H90" s="32"/>
    </row>
    <row r="91" spans="1:8" ht="31.5" x14ac:dyDescent="0.25">
      <c r="A91" s="24" t="s">
        <v>68</v>
      </c>
      <c r="B91" s="25" t="s">
        <v>69</v>
      </c>
      <c r="C91" s="26"/>
      <c r="D91" s="15">
        <f t="shared" ref="D91" si="9">D92+D97+D102</f>
        <v>41083.199999999997</v>
      </c>
      <c r="E91" s="15">
        <f t="shared" ref="E91:H91" si="10">E92+E97+E102</f>
        <v>39790.400000000001</v>
      </c>
      <c r="F91" s="15">
        <f t="shared" si="10"/>
        <v>18129.3</v>
      </c>
      <c r="G91" s="15">
        <f t="shared" si="10"/>
        <v>8708.2999999999993</v>
      </c>
      <c r="H91" s="15">
        <f t="shared" si="10"/>
        <v>8708.2999999999993</v>
      </c>
    </row>
    <row r="92" spans="1:8" ht="47.25" x14ac:dyDescent="0.25">
      <c r="A92" s="45" t="s">
        <v>70</v>
      </c>
      <c r="B92" s="17" t="s">
        <v>71</v>
      </c>
      <c r="C92" s="27" t="s">
        <v>72</v>
      </c>
      <c r="D92" s="28">
        <f>SUM(D94:D96)</f>
        <v>0</v>
      </c>
      <c r="E92" s="28">
        <f>SUM(E94:E96)</f>
        <v>2145.4</v>
      </c>
      <c r="F92" s="28">
        <f>SUM(F94:F96)</f>
        <v>0</v>
      </c>
      <c r="G92" s="28">
        <f>SUM(G94:G96)</f>
        <v>0</v>
      </c>
      <c r="H92" s="28">
        <f>SUM(H94:H96)</f>
        <v>0</v>
      </c>
    </row>
    <row r="93" spans="1:8" x14ac:dyDescent="0.25">
      <c r="A93" s="46"/>
      <c r="B93" s="17" t="s">
        <v>13</v>
      </c>
      <c r="C93" s="29"/>
      <c r="D93" s="28"/>
      <c r="E93" s="28"/>
      <c r="F93" s="28"/>
      <c r="G93" s="28"/>
      <c r="H93" s="28"/>
    </row>
    <row r="94" spans="1:8" x14ac:dyDescent="0.25">
      <c r="A94" s="46"/>
      <c r="B94" s="20" t="s">
        <v>14</v>
      </c>
      <c r="C94" s="30"/>
      <c r="D94" s="21"/>
      <c r="E94" s="21">
        <v>0</v>
      </c>
      <c r="F94" s="21">
        <v>0</v>
      </c>
      <c r="G94" s="21">
        <v>0</v>
      </c>
      <c r="H94" s="21">
        <v>0</v>
      </c>
    </row>
    <row r="95" spans="1:8" x14ac:dyDescent="0.25">
      <c r="A95" s="46"/>
      <c r="B95" s="20" t="s">
        <v>15</v>
      </c>
      <c r="C95" s="30"/>
      <c r="D95" s="21">
        <v>0</v>
      </c>
      <c r="E95" s="21">
        <v>2145.4</v>
      </c>
      <c r="F95" s="21">
        <v>0</v>
      </c>
      <c r="G95" s="21">
        <v>0</v>
      </c>
      <c r="H95" s="21">
        <v>0</v>
      </c>
    </row>
    <row r="96" spans="1:8" x14ac:dyDescent="0.25">
      <c r="A96" s="47"/>
      <c r="B96" s="20" t="s">
        <v>16</v>
      </c>
      <c r="C96" s="30"/>
      <c r="D96" s="21"/>
      <c r="E96" s="21">
        <v>0</v>
      </c>
      <c r="F96" s="21">
        <v>0</v>
      </c>
      <c r="G96" s="21">
        <v>0</v>
      </c>
      <c r="H96" s="21">
        <v>0</v>
      </c>
    </row>
    <row r="97" spans="1:8" ht="47.25" x14ac:dyDescent="0.25">
      <c r="A97" s="45" t="s">
        <v>73</v>
      </c>
      <c r="B97" s="17" t="s">
        <v>74</v>
      </c>
      <c r="C97" s="27" t="s">
        <v>75</v>
      </c>
      <c r="D97" s="28">
        <f>SUM(D99:D101)</f>
        <v>1604.2</v>
      </c>
      <c r="E97" s="28">
        <f>SUM(E99:E101)</f>
        <v>1205.9000000000001</v>
      </c>
      <c r="F97" s="28">
        <f>SUM(F99:F101)</f>
        <v>1314.1</v>
      </c>
      <c r="G97" s="28">
        <f>SUM(G99:G101)</f>
        <v>1314.1</v>
      </c>
      <c r="H97" s="28">
        <f>SUM(H99:H101)</f>
        <v>1314.1</v>
      </c>
    </row>
    <row r="98" spans="1:8" x14ac:dyDescent="0.25">
      <c r="A98" s="46"/>
      <c r="B98" s="17" t="s">
        <v>13</v>
      </c>
      <c r="C98" s="29"/>
      <c r="D98" s="28"/>
      <c r="E98" s="28"/>
      <c r="F98" s="28"/>
      <c r="G98" s="28"/>
      <c r="H98" s="28"/>
    </row>
    <row r="99" spans="1:8" x14ac:dyDescent="0.25">
      <c r="A99" s="46"/>
      <c r="B99" s="20" t="s">
        <v>14</v>
      </c>
      <c r="C99" s="30"/>
      <c r="D99" s="21"/>
      <c r="E99" s="21"/>
      <c r="F99" s="21"/>
      <c r="G99" s="21"/>
      <c r="H99" s="21"/>
    </row>
    <row r="100" spans="1:8" x14ac:dyDescent="0.25">
      <c r="A100" s="46"/>
      <c r="B100" s="20" t="s">
        <v>15</v>
      </c>
      <c r="C100" s="30"/>
      <c r="D100" s="21">
        <v>1604.2</v>
      </c>
      <c r="E100" s="21">
        <v>1205.9000000000001</v>
      </c>
      <c r="F100" s="21">
        <v>1314.1</v>
      </c>
      <c r="G100" s="21">
        <v>1314.1</v>
      </c>
      <c r="H100" s="21">
        <v>1314.1</v>
      </c>
    </row>
    <row r="101" spans="1:8" x14ac:dyDescent="0.25">
      <c r="A101" s="47"/>
      <c r="B101" s="20" t="s">
        <v>16</v>
      </c>
      <c r="C101" s="30"/>
      <c r="D101" s="21"/>
      <c r="E101" s="21"/>
      <c r="F101" s="21"/>
      <c r="G101" s="21"/>
      <c r="H101" s="21"/>
    </row>
    <row r="102" spans="1:8" ht="47.25" x14ac:dyDescent="0.25">
      <c r="A102" s="45" t="s">
        <v>76</v>
      </c>
      <c r="B102" s="17" t="s">
        <v>77</v>
      </c>
      <c r="C102" s="27" t="s">
        <v>78</v>
      </c>
      <c r="D102" s="28">
        <f>SUM(D104:D106)</f>
        <v>39479</v>
      </c>
      <c r="E102" s="28">
        <f>SUM(E104:E106)</f>
        <v>36439.1</v>
      </c>
      <c r="F102" s="28">
        <f t="shared" ref="F102:H102" si="11">SUM(F104:F106)</f>
        <v>16815.2</v>
      </c>
      <c r="G102" s="28">
        <f t="shared" si="11"/>
        <v>7394.2</v>
      </c>
      <c r="H102" s="28">
        <f t="shared" si="11"/>
        <v>7394.2</v>
      </c>
    </row>
    <row r="103" spans="1:8" x14ac:dyDescent="0.25">
      <c r="A103" s="46"/>
      <c r="B103" s="17" t="s">
        <v>13</v>
      </c>
      <c r="C103" s="29"/>
      <c r="D103" s="28"/>
      <c r="E103" s="28"/>
      <c r="F103" s="28"/>
      <c r="G103" s="28"/>
      <c r="H103" s="28"/>
    </row>
    <row r="104" spans="1:8" x14ac:dyDescent="0.25">
      <c r="A104" s="46"/>
      <c r="B104" s="20" t="s">
        <v>14</v>
      </c>
      <c r="C104" s="30"/>
      <c r="D104" s="21">
        <v>11671.4</v>
      </c>
      <c r="E104" s="21">
        <v>3458.7</v>
      </c>
      <c r="F104" s="21"/>
      <c r="G104" s="21"/>
      <c r="H104" s="21"/>
    </row>
    <row r="105" spans="1:8" x14ac:dyDescent="0.25">
      <c r="A105" s="46"/>
      <c r="B105" s="20" t="s">
        <v>15</v>
      </c>
      <c r="C105" s="30"/>
      <c r="D105" s="21">
        <v>27807.599999999999</v>
      </c>
      <c r="E105" s="21">
        <v>32980.400000000001</v>
      </c>
      <c r="F105" s="21">
        <v>16815.2</v>
      </c>
      <c r="G105" s="21">
        <v>7394.2</v>
      </c>
      <c r="H105" s="21">
        <v>7394.2</v>
      </c>
    </row>
    <row r="106" spans="1:8" x14ac:dyDescent="0.25">
      <c r="A106" s="47"/>
      <c r="B106" s="20" t="s">
        <v>16</v>
      </c>
      <c r="C106" s="30"/>
      <c r="D106" s="21"/>
      <c r="E106" s="21"/>
      <c r="F106" s="21"/>
      <c r="G106" s="21"/>
      <c r="H106" s="21"/>
    </row>
    <row r="107" spans="1:8" ht="31.5" x14ac:dyDescent="0.25">
      <c r="A107" s="24" t="s">
        <v>79</v>
      </c>
      <c r="B107" s="25" t="s">
        <v>80</v>
      </c>
      <c r="C107" s="26"/>
      <c r="D107" s="15">
        <f t="shared" ref="D107" si="12">D108+D113</f>
        <v>63327.460000000006</v>
      </c>
      <c r="E107" s="15">
        <f t="shared" ref="E107:H107" si="13">E108+E113</f>
        <v>71705.7</v>
      </c>
      <c r="F107" s="15">
        <f t="shared" si="13"/>
        <v>73004.899999999994</v>
      </c>
      <c r="G107" s="15">
        <f t="shared" si="13"/>
        <v>72028.900000000009</v>
      </c>
      <c r="H107" s="15">
        <f t="shared" si="13"/>
        <v>76647.8</v>
      </c>
    </row>
    <row r="108" spans="1:8" ht="31.5" x14ac:dyDescent="0.25">
      <c r="A108" s="45" t="s">
        <v>81</v>
      </c>
      <c r="B108" s="17" t="s">
        <v>96</v>
      </c>
      <c r="C108" s="27" t="s">
        <v>82</v>
      </c>
      <c r="D108" s="28">
        <f>SUM(D110:D112)</f>
        <v>0</v>
      </c>
      <c r="E108" s="28">
        <f>SUM(E110:E112)</f>
        <v>885</v>
      </c>
      <c r="F108" s="28">
        <f>SUM(F110:F112)</f>
        <v>971.5</v>
      </c>
      <c r="G108" s="28">
        <f>SUM(G110:G112)</f>
        <v>969.8</v>
      </c>
      <c r="H108" s="28">
        <f>SUM(H110:H112)</f>
        <v>969.8</v>
      </c>
    </row>
    <row r="109" spans="1:8" x14ac:dyDescent="0.25">
      <c r="A109" s="46"/>
      <c r="B109" s="17" t="s">
        <v>13</v>
      </c>
      <c r="C109" s="29"/>
      <c r="D109" s="28"/>
      <c r="E109" s="28"/>
      <c r="F109" s="28"/>
      <c r="G109" s="28"/>
      <c r="H109" s="28"/>
    </row>
    <row r="110" spans="1:8" x14ac:dyDescent="0.25">
      <c r="A110" s="46"/>
      <c r="B110" s="20" t="s">
        <v>14</v>
      </c>
      <c r="C110" s="30"/>
      <c r="D110" s="21">
        <v>0</v>
      </c>
      <c r="E110" s="21">
        <v>0</v>
      </c>
      <c r="F110" s="21">
        <v>0</v>
      </c>
      <c r="G110" s="21">
        <v>0</v>
      </c>
      <c r="H110" s="21">
        <v>0</v>
      </c>
    </row>
    <row r="111" spans="1:8" x14ac:dyDescent="0.25">
      <c r="A111" s="46"/>
      <c r="B111" s="20" t="s">
        <v>15</v>
      </c>
      <c r="C111" s="30"/>
      <c r="D111" s="21">
        <v>0</v>
      </c>
      <c r="E111" s="21">
        <v>885</v>
      </c>
      <c r="F111" s="21">
        <v>971.5</v>
      </c>
      <c r="G111" s="35">
        <v>969.8</v>
      </c>
      <c r="H111" s="35">
        <v>969.8</v>
      </c>
    </row>
    <row r="112" spans="1:8" x14ac:dyDescent="0.25">
      <c r="A112" s="47"/>
      <c r="B112" s="20" t="s">
        <v>16</v>
      </c>
      <c r="C112" s="30"/>
      <c r="D112" s="21">
        <v>0</v>
      </c>
      <c r="E112" s="21">
        <v>0</v>
      </c>
      <c r="F112" s="21">
        <v>0</v>
      </c>
      <c r="G112" s="21">
        <v>0</v>
      </c>
      <c r="H112" s="21">
        <v>0</v>
      </c>
    </row>
    <row r="113" spans="1:8" ht="31.5" x14ac:dyDescent="0.25">
      <c r="A113" s="45" t="s">
        <v>83</v>
      </c>
      <c r="B113" s="17" t="s">
        <v>84</v>
      </c>
      <c r="C113" s="27" t="s">
        <v>85</v>
      </c>
      <c r="D113" s="28">
        <f>SUM(D115:D117)</f>
        <v>63327.460000000006</v>
      </c>
      <c r="E113" s="28">
        <f>SUM(E115:E117)</f>
        <v>70820.7</v>
      </c>
      <c r="F113" s="28">
        <f>SUM(F115:F117)</f>
        <v>72033.399999999994</v>
      </c>
      <c r="G113" s="28">
        <f>SUM(G115:G117)</f>
        <v>71059.100000000006</v>
      </c>
      <c r="H113" s="28">
        <f>SUM(H115:H117)</f>
        <v>75678</v>
      </c>
    </row>
    <row r="114" spans="1:8" x14ac:dyDescent="0.25">
      <c r="A114" s="46"/>
      <c r="B114" s="17" t="s">
        <v>13</v>
      </c>
      <c r="C114" s="29"/>
      <c r="D114" s="28"/>
      <c r="E114" s="28"/>
      <c r="F114" s="28"/>
      <c r="G114" s="28"/>
      <c r="H114" s="28"/>
    </row>
    <row r="115" spans="1:8" x14ac:dyDescent="0.25">
      <c r="A115" s="46"/>
      <c r="B115" s="20" t="s">
        <v>14</v>
      </c>
      <c r="C115" s="30"/>
      <c r="D115" s="21">
        <v>12198</v>
      </c>
      <c r="E115" s="21">
        <v>12370.6</v>
      </c>
      <c r="F115" s="21">
        <v>10217.9</v>
      </c>
      <c r="G115" s="35">
        <v>10271.799999999999</v>
      </c>
      <c r="H115" s="35">
        <v>10321.9</v>
      </c>
    </row>
    <row r="116" spans="1:8" x14ac:dyDescent="0.25">
      <c r="A116" s="46"/>
      <c r="B116" s="20" t="s">
        <v>15</v>
      </c>
      <c r="C116" s="30"/>
      <c r="D116" s="21">
        <v>50588.3</v>
      </c>
      <c r="E116" s="21">
        <v>57878.6</v>
      </c>
      <c r="F116" s="21">
        <v>61244</v>
      </c>
      <c r="G116" s="35">
        <v>60215.8</v>
      </c>
      <c r="H116" s="35">
        <v>64784.6</v>
      </c>
    </row>
    <row r="117" spans="1:8" x14ac:dyDescent="0.25">
      <c r="A117" s="47"/>
      <c r="B117" s="20" t="s">
        <v>16</v>
      </c>
      <c r="C117" s="30"/>
      <c r="D117" s="21">
        <v>541.16</v>
      </c>
      <c r="E117" s="21">
        <v>571.5</v>
      </c>
      <c r="F117" s="21">
        <v>571.5</v>
      </c>
      <c r="G117" s="21">
        <v>571.5</v>
      </c>
      <c r="H117" s="21">
        <v>571.5</v>
      </c>
    </row>
    <row r="118" spans="1:8" x14ac:dyDescent="0.25">
      <c r="E118" s="37"/>
    </row>
    <row r="119" spans="1:8" x14ac:dyDescent="0.25">
      <c r="B119" s="1" t="s">
        <v>86</v>
      </c>
      <c r="D119" s="36">
        <f>SUM(D125:D127)</f>
        <v>35274.9</v>
      </c>
      <c r="E119" s="36">
        <f>SUM(E125:E127)</f>
        <v>39969.9</v>
      </c>
      <c r="F119" s="36">
        <f>SUM(F125:F127)</f>
        <v>43462.6</v>
      </c>
      <c r="G119" s="36">
        <f t="shared" ref="G119:H119" si="14">SUM(G125:G127)</f>
        <v>42962.799999999996</v>
      </c>
      <c r="H119" s="36">
        <f t="shared" si="14"/>
        <v>42962.799999999996</v>
      </c>
    </row>
    <row r="120" spans="1:8" x14ac:dyDescent="0.25">
      <c r="B120" s="1" t="s">
        <v>0</v>
      </c>
      <c r="D120" s="36">
        <f>D119+D7</f>
        <v>706256.22999999986</v>
      </c>
      <c r="E120" s="36">
        <f>E119+E7</f>
        <v>836251.4</v>
      </c>
      <c r="F120" s="36">
        <f>F119+F7</f>
        <v>629131.69999999995</v>
      </c>
      <c r="G120" s="36">
        <f>G119+G7</f>
        <v>613523.9</v>
      </c>
      <c r="H120" s="36">
        <f>H119+H7</f>
        <v>616330.10000000009</v>
      </c>
    </row>
    <row r="121" spans="1:8" x14ac:dyDescent="0.25">
      <c r="B121" s="1" t="s">
        <v>87</v>
      </c>
      <c r="E121" s="37"/>
    </row>
    <row r="122" spans="1:8" x14ac:dyDescent="0.25">
      <c r="E122" s="37"/>
    </row>
    <row r="123" spans="1:8" x14ac:dyDescent="0.25">
      <c r="E123" s="37"/>
    </row>
    <row r="124" spans="1:8" x14ac:dyDescent="0.25">
      <c r="E124" s="37"/>
    </row>
    <row r="125" spans="1:8" x14ac:dyDescent="0.25">
      <c r="B125" s="1" t="s">
        <v>92</v>
      </c>
      <c r="D125" s="37">
        <v>567.29999999999995</v>
      </c>
      <c r="E125" s="37">
        <v>613.5</v>
      </c>
      <c r="F125" s="3">
        <v>613.5</v>
      </c>
      <c r="G125" s="3">
        <v>613.5</v>
      </c>
      <c r="H125" s="3">
        <v>613.5</v>
      </c>
    </row>
    <row r="126" spans="1:8" x14ac:dyDescent="0.25">
      <c r="B126" s="1" t="s">
        <v>93</v>
      </c>
      <c r="D126" s="38">
        <v>923.1</v>
      </c>
      <c r="E126" s="38">
        <v>1093.4000000000001</v>
      </c>
      <c r="F126" s="3">
        <v>1037.4000000000001</v>
      </c>
      <c r="G126" s="3">
        <v>1037.5999999999999</v>
      </c>
      <c r="H126" s="3">
        <v>1037.5999999999999</v>
      </c>
    </row>
    <row r="127" spans="1:8" x14ac:dyDescent="0.25">
      <c r="B127" s="1" t="s">
        <v>94</v>
      </c>
      <c r="D127" s="38">
        <v>33784.5</v>
      </c>
      <c r="E127" s="38">
        <v>38263</v>
      </c>
      <c r="F127" s="3">
        <v>41811.699999999997</v>
      </c>
      <c r="G127" s="3">
        <v>41311.699999999997</v>
      </c>
      <c r="H127" s="3">
        <v>41311.699999999997</v>
      </c>
    </row>
  </sheetData>
  <mergeCells count="22">
    <mergeCell ref="A97:A101"/>
    <mergeCell ref="A102:A106"/>
    <mergeCell ref="A108:A112"/>
    <mergeCell ref="A113:A117"/>
    <mergeCell ref="A66:A70"/>
    <mergeCell ref="A71:A75"/>
    <mergeCell ref="A76:A80"/>
    <mergeCell ref="A81:A85"/>
    <mergeCell ref="A86:A90"/>
    <mergeCell ref="A92:A96"/>
    <mergeCell ref="A61:A65"/>
    <mergeCell ref="D2:H2"/>
    <mergeCell ref="F3:G3"/>
    <mergeCell ref="A14:A18"/>
    <mergeCell ref="A19:A23"/>
    <mergeCell ref="A25:A29"/>
    <mergeCell ref="A30:A34"/>
    <mergeCell ref="A35:A39"/>
    <mergeCell ref="A41:A45"/>
    <mergeCell ref="A46:A50"/>
    <mergeCell ref="A51:A55"/>
    <mergeCell ref="A56:A60"/>
  </mergeCells>
  <pageMargins left="0.70866141732283472" right="0.70866141732283472" top="0.74803149606299213" bottom="0.74803149606299213" header="0.31496062992125984" footer="0.31496062992125984"/>
  <pageSetup paperSize="9" scale="76" firstPageNumber="53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2022-11-08T09:36:20Z</dcterms:modified>
</cp:coreProperties>
</file>