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kret\Videos\Desktop\бюджет 2023-2025годы\материалы к проекту бюджет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Бюджет!$B$13</definedName>
    <definedName name="FIO" localSheetId="0">Бюджет!#REF!</definedName>
    <definedName name="LAST_CELL" localSheetId="0">Бюджет!#REF!</definedName>
    <definedName name="SIGN" localSheetId="0">Бюджет!$B$13:$I$14</definedName>
    <definedName name="_xlnm.Print_Titles" localSheetId="0">Бюджет!$5:$6</definedName>
    <definedName name="_xlnm.Print_Area" localSheetId="0">Бюджет!$A$1:$O$321</definedName>
  </definedNames>
  <calcPr calcId="152511"/>
</workbook>
</file>

<file path=xl/calcChain.xml><?xml version="1.0" encoding="utf-8"?>
<calcChain xmlns="http://schemas.openxmlformats.org/spreadsheetml/2006/main">
  <c r="O38" i="1" l="1"/>
  <c r="N38" i="1"/>
  <c r="O127" i="1"/>
  <c r="N127" i="1"/>
  <c r="O136" i="1"/>
  <c r="N136" i="1"/>
  <c r="N306" i="1"/>
  <c r="N304" i="1"/>
  <c r="N302" i="1"/>
  <c r="N299" i="1"/>
  <c r="N298" i="1" s="1"/>
  <c r="N296" i="1"/>
  <c r="N294" i="1"/>
  <c r="N291" i="1"/>
  <c r="N287" i="1"/>
  <c r="N283" i="1"/>
  <c r="N281" i="1"/>
  <c r="N273" i="1"/>
  <c r="N268" i="1"/>
  <c r="N261" i="1"/>
  <c r="N240" i="1"/>
  <c r="N237" i="1"/>
  <c r="N235" i="1"/>
  <c r="N232" i="1"/>
  <c r="N229" i="1"/>
  <c r="N227" i="1"/>
  <c r="N225" i="1"/>
  <c r="N220" i="1"/>
  <c r="N217" i="1"/>
  <c r="N205" i="1"/>
  <c r="N201" i="1"/>
  <c r="N198" i="1"/>
  <c r="N191" i="1"/>
  <c r="N179" i="1"/>
  <c r="N174" i="1"/>
  <c r="N170" i="1"/>
  <c r="N168" i="1"/>
  <c r="N161" i="1"/>
  <c r="N149" i="1"/>
  <c r="N139" i="1"/>
  <c r="N132" i="1"/>
  <c r="N130" i="1"/>
  <c r="N124" i="1"/>
  <c r="N121" i="1"/>
  <c r="N119" i="1"/>
  <c r="N108" i="1"/>
  <c r="N105" i="1"/>
  <c r="N104" i="1" s="1"/>
  <c r="N102" i="1"/>
  <c r="N98" i="1"/>
  <c r="N96" i="1"/>
  <c r="N93" i="1"/>
  <c r="N79" i="1"/>
  <c r="N77" i="1"/>
  <c r="N58" i="1"/>
  <c r="N52" i="1"/>
  <c r="N33" i="1"/>
  <c r="N31" i="1"/>
  <c r="N25" i="1"/>
  <c r="N20" i="1"/>
  <c r="N19" i="1" s="1"/>
  <c r="N16" i="1"/>
  <c r="N15" i="1" s="1"/>
  <c r="N13" i="1"/>
  <c r="N9" i="1"/>
  <c r="L38" i="1"/>
  <c r="K38" i="1"/>
  <c r="J38" i="1"/>
  <c r="M44" i="1"/>
  <c r="I320" i="1"/>
  <c r="M320" i="1" s="1"/>
  <c r="N24" i="1" l="1"/>
  <c r="N8" i="1"/>
  <c r="N123" i="1"/>
  <c r="N224" i="1"/>
  <c r="N107" i="1"/>
  <c r="N200" i="1"/>
  <c r="N260" i="1"/>
  <c r="N190" i="1"/>
  <c r="N280" i="1"/>
  <c r="N231" i="1"/>
  <c r="N167" i="1"/>
  <c r="N138" i="1"/>
  <c r="N95" i="1"/>
  <c r="N57" i="1"/>
  <c r="H271" i="1"/>
  <c r="G271" i="1"/>
  <c r="F271" i="1"/>
  <c r="E271" i="1"/>
  <c r="L271" i="1"/>
  <c r="K271" i="1"/>
  <c r="J271" i="1"/>
  <c r="I272" i="1"/>
  <c r="I271" i="1" s="1"/>
  <c r="I215" i="1"/>
  <c r="M215" i="1" s="1"/>
  <c r="I135" i="1"/>
  <c r="M135" i="1" s="1"/>
  <c r="I321" i="1"/>
  <c r="M321" i="1" s="1"/>
  <c r="I319" i="1"/>
  <c r="M319" i="1" s="1"/>
  <c r="I318" i="1"/>
  <c r="M318" i="1" s="1"/>
  <c r="I316" i="1"/>
  <c r="M316" i="1" s="1"/>
  <c r="I315" i="1"/>
  <c r="M315" i="1" s="1"/>
  <c r="I314" i="1"/>
  <c r="M314" i="1" s="1"/>
  <c r="I313" i="1"/>
  <c r="M313" i="1" s="1"/>
  <c r="I312" i="1"/>
  <c r="M312" i="1" s="1"/>
  <c r="I311" i="1"/>
  <c r="M311" i="1" s="1"/>
  <c r="I310" i="1"/>
  <c r="M310" i="1" s="1"/>
  <c r="I309" i="1"/>
  <c r="M309" i="1" s="1"/>
  <c r="I308" i="1"/>
  <c r="M308" i="1" s="1"/>
  <c r="I307" i="1"/>
  <c r="M307" i="1" s="1"/>
  <c r="I305" i="1"/>
  <c r="I304" i="1" s="1"/>
  <c r="I303" i="1"/>
  <c r="I302" i="1" s="1"/>
  <c r="I297" i="1"/>
  <c r="M297" i="1" s="1"/>
  <c r="I295" i="1"/>
  <c r="I294" i="1" s="1"/>
  <c r="I293" i="1"/>
  <c r="M293" i="1" s="1"/>
  <c r="I292" i="1"/>
  <c r="M292" i="1" s="1"/>
  <c r="I290" i="1"/>
  <c r="M290" i="1" s="1"/>
  <c r="I289" i="1"/>
  <c r="M289" i="1" s="1"/>
  <c r="I288" i="1"/>
  <c r="M288" i="1" s="1"/>
  <c r="I286" i="1"/>
  <c r="M286" i="1" s="1"/>
  <c r="I285" i="1"/>
  <c r="M285" i="1" s="1"/>
  <c r="I284" i="1"/>
  <c r="M284" i="1" s="1"/>
  <c r="I282" i="1"/>
  <c r="M282" i="1" s="1"/>
  <c r="I279" i="1"/>
  <c r="M279" i="1" s="1"/>
  <c r="I278" i="1"/>
  <c r="M278" i="1" s="1"/>
  <c r="I277" i="1"/>
  <c r="M277" i="1" s="1"/>
  <c r="I276" i="1"/>
  <c r="M276" i="1" s="1"/>
  <c r="I275" i="1"/>
  <c r="M275" i="1" s="1"/>
  <c r="I274" i="1"/>
  <c r="M274" i="1" s="1"/>
  <c r="I270" i="1"/>
  <c r="M270" i="1" s="1"/>
  <c r="I269" i="1"/>
  <c r="M269" i="1" s="1"/>
  <c r="I267" i="1"/>
  <c r="M267" i="1" s="1"/>
  <c r="I266" i="1"/>
  <c r="M266" i="1" s="1"/>
  <c r="I265" i="1"/>
  <c r="M265" i="1" s="1"/>
  <c r="I264" i="1"/>
  <c r="M264" i="1" s="1"/>
  <c r="I263" i="1"/>
  <c r="M263" i="1" s="1"/>
  <c r="I262" i="1"/>
  <c r="M262" i="1" s="1"/>
  <c r="I259" i="1"/>
  <c r="M259" i="1" s="1"/>
  <c r="I258" i="1"/>
  <c r="M258" i="1" s="1"/>
  <c r="I257" i="1"/>
  <c r="M257" i="1" s="1"/>
  <c r="I256" i="1"/>
  <c r="M256" i="1" s="1"/>
  <c r="I255" i="1"/>
  <c r="M255" i="1" s="1"/>
  <c r="I254" i="1"/>
  <c r="M254" i="1" s="1"/>
  <c r="I253" i="1"/>
  <c r="M253" i="1" s="1"/>
  <c r="I252" i="1"/>
  <c r="M252" i="1" s="1"/>
  <c r="I251" i="1"/>
  <c r="M251" i="1" s="1"/>
  <c r="I250" i="1"/>
  <c r="M250" i="1" s="1"/>
  <c r="I249" i="1"/>
  <c r="I248" i="1"/>
  <c r="M248" i="1" s="1"/>
  <c r="I247" i="1"/>
  <c r="M247" i="1" s="1"/>
  <c r="I246" i="1"/>
  <c r="M246" i="1" s="1"/>
  <c r="I245" i="1"/>
  <c r="M245" i="1" s="1"/>
  <c r="I244" i="1"/>
  <c r="M244" i="1" s="1"/>
  <c r="I243" i="1"/>
  <c r="M243" i="1" s="1"/>
  <c r="I242" i="1"/>
  <c r="M242" i="1" s="1"/>
  <c r="I241" i="1"/>
  <c r="M241" i="1" s="1"/>
  <c r="I239" i="1"/>
  <c r="M239" i="1" s="1"/>
  <c r="I238" i="1"/>
  <c r="M238" i="1" s="1"/>
  <c r="I236" i="1"/>
  <c r="M236" i="1" s="1"/>
  <c r="I234" i="1"/>
  <c r="M234" i="1" s="1"/>
  <c r="I233" i="1"/>
  <c r="I230" i="1"/>
  <c r="M230" i="1" s="1"/>
  <c r="I228" i="1"/>
  <c r="M228" i="1" s="1"/>
  <c r="I226" i="1"/>
  <c r="M226" i="1" s="1"/>
  <c r="I223" i="1"/>
  <c r="M223" i="1" s="1"/>
  <c r="I222" i="1"/>
  <c r="M222" i="1" s="1"/>
  <c r="I221" i="1"/>
  <c r="M221" i="1" s="1"/>
  <c r="I219" i="1"/>
  <c r="I218" i="1"/>
  <c r="M218" i="1" s="1"/>
  <c r="I216" i="1"/>
  <c r="M216" i="1" s="1"/>
  <c r="I214" i="1"/>
  <c r="M214" i="1" s="1"/>
  <c r="I213" i="1"/>
  <c r="M213" i="1" s="1"/>
  <c r="I212" i="1"/>
  <c r="M212" i="1" s="1"/>
  <c r="I211" i="1"/>
  <c r="M211" i="1" s="1"/>
  <c r="I210" i="1"/>
  <c r="M210" i="1" s="1"/>
  <c r="I209" i="1"/>
  <c r="M209" i="1" s="1"/>
  <c r="I208" i="1"/>
  <c r="M208" i="1" s="1"/>
  <c r="I207" i="1"/>
  <c r="M207" i="1" s="1"/>
  <c r="I206" i="1"/>
  <c r="M206" i="1" s="1"/>
  <c r="I204" i="1"/>
  <c r="M204" i="1" s="1"/>
  <c r="I203" i="1"/>
  <c r="M203" i="1" s="1"/>
  <c r="I202" i="1"/>
  <c r="M202" i="1" s="1"/>
  <c r="I199" i="1"/>
  <c r="M199" i="1" s="1"/>
  <c r="I197" i="1"/>
  <c r="M197" i="1" s="1"/>
  <c r="I196" i="1"/>
  <c r="M196" i="1" s="1"/>
  <c r="I195" i="1"/>
  <c r="M195" i="1" s="1"/>
  <c r="I194" i="1"/>
  <c r="M194" i="1" s="1"/>
  <c r="I193" i="1"/>
  <c r="M193" i="1" s="1"/>
  <c r="I192" i="1"/>
  <c r="M192" i="1" s="1"/>
  <c r="I189" i="1"/>
  <c r="M189" i="1" s="1"/>
  <c r="I188" i="1"/>
  <c r="M188" i="1" s="1"/>
  <c r="I187" i="1"/>
  <c r="M187" i="1" s="1"/>
  <c r="I186" i="1"/>
  <c r="M186" i="1" s="1"/>
  <c r="I185" i="1"/>
  <c r="M185" i="1" s="1"/>
  <c r="I184" i="1"/>
  <c r="M184" i="1" s="1"/>
  <c r="I183" i="1"/>
  <c r="M183" i="1" s="1"/>
  <c r="I182" i="1"/>
  <c r="M182" i="1" s="1"/>
  <c r="I181" i="1"/>
  <c r="M181" i="1" s="1"/>
  <c r="I180" i="1"/>
  <c r="M180" i="1" s="1"/>
  <c r="I178" i="1"/>
  <c r="M178" i="1" s="1"/>
  <c r="I177" i="1"/>
  <c r="M177" i="1" s="1"/>
  <c r="I176" i="1"/>
  <c r="M176" i="1" s="1"/>
  <c r="I175" i="1"/>
  <c r="M175" i="1" s="1"/>
  <c r="I173" i="1"/>
  <c r="M173" i="1" s="1"/>
  <c r="I172" i="1"/>
  <c r="M172" i="1" s="1"/>
  <c r="I171" i="1"/>
  <c r="M171" i="1" s="1"/>
  <c r="I169" i="1"/>
  <c r="M169" i="1" s="1"/>
  <c r="I166" i="1"/>
  <c r="M166" i="1" s="1"/>
  <c r="I165" i="1"/>
  <c r="M165" i="1" s="1"/>
  <c r="I164" i="1"/>
  <c r="M164" i="1" s="1"/>
  <c r="I163" i="1"/>
  <c r="M163" i="1" s="1"/>
  <c r="I162" i="1"/>
  <c r="M162" i="1" s="1"/>
  <c r="I160" i="1"/>
  <c r="M160" i="1" s="1"/>
  <c r="I159" i="1"/>
  <c r="M159" i="1" s="1"/>
  <c r="I158" i="1"/>
  <c r="M158" i="1" s="1"/>
  <c r="I157" i="1"/>
  <c r="M157" i="1" s="1"/>
  <c r="I156" i="1"/>
  <c r="M156" i="1" s="1"/>
  <c r="I155" i="1"/>
  <c r="M155" i="1" s="1"/>
  <c r="I154" i="1"/>
  <c r="M154" i="1" s="1"/>
  <c r="I153" i="1"/>
  <c r="M153" i="1" s="1"/>
  <c r="I152" i="1"/>
  <c r="M152" i="1" s="1"/>
  <c r="I151" i="1"/>
  <c r="I150" i="1"/>
  <c r="M150" i="1" s="1"/>
  <c r="I148" i="1"/>
  <c r="M148" i="1" s="1"/>
  <c r="I147" i="1"/>
  <c r="M147" i="1" s="1"/>
  <c r="I146" i="1"/>
  <c r="M146" i="1" s="1"/>
  <c r="I145" i="1"/>
  <c r="M145" i="1" s="1"/>
  <c r="I144" i="1"/>
  <c r="M144" i="1" s="1"/>
  <c r="I143" i="1"/>
  <c r="M143" i="1" s="1"/>
  <c r="I142" i="1"/>
  <c r="M142" i="1" s="1"/>
  <c r="I141" i="1"/>
  <c r="M141" i="1" s="1"/>
  <c r="I140" i="1"/>
  <c r="M140" i="1" s="1"/>
  <c r="I134" i="1"/>
  <c r="I133" i="1"/>
  <c r="M133" i="1" s="1"/>
  <c r="I131" i="1"/>
  <c r="M131" i="1" s="1"/>
  <c r="I129" i="1"/>
  <c r="I128" i="1"/>
  <c r="M128" i="1" s="1"/>
  <c r="I126" i="1"/>
  <c r="M126" i="1" s="1"/>
  <c r="I125" i="1"/>
  <c r="M125" i="1" s="1"/>
  <c r="I122" i="1"/>
  <c r="M122" i="1" s="1"/>
  <c r="I120" i="1"/>
  <c r="I119" i="1" s="1"/>
  <c r="I118" i="1"/>
  <c r="M118" i="1" s="1"/>
  <c r="I117" i="1"/>
  <c r="M117" i="1" s="1"/>
  <c r="I116" i="1"/>
  <c r="M116" i="1" s="1"/>
  <c r="I115" i="1"/>
  <c r="M115" i="1" s="1"/>
  <c r="I114" i="1"/>
  <c r="M114" i="1" s="1"/>
  <c r="I113" i="1"/>
  <c r="M113" i="1" s="1"/>
  <c r="I112" i="1"/>
  <c r="M112" i="1" s="1"/>
  <c r="I111" i="1"/>
  <c r="M111" i="1" s="1"/>
  <c r="I110" i="1"/>
  <c r="M110" i="1" s="1"/>
  <c r="I109" i="1"/>
  <c r="M109" i="1" s="1"/>
  <c r="I106" i="1"/>
  <c r="M106" i="1" s="1"/>
  <c r="L105" i="1"/>
  <c r="L104" i="1" s="1"/>
  <c r="I103" i="1"/>
  <c r="M103" i="1" s="1"/>
  <c r="I101" i="1"/>
  <c r="M101" i="1" s="1"/>
  <c r="I100" i="1"/>
  <c r="M100" i="1" s="1"/>
  <c r="I99" i="1"/>
  <c r="M99" i="1" s="1"/>
  <c r="I97" i="1"/>
  <c r="I96" i="1" s="1"/>
  <c r="I94" i="1"/>
  <c r="M94" i="1" s="1"/>
  <c r="I92" i="1"/>
  <c r="M92" i="1" s="1"/>
  <c r="I91" i="1"/>
  <c r="M91" i="1" s="1"/>
  <c r="I90" i="1"/>
  <c r="M90" i="1" s="1"/>
  <c r="I89" i="1"/>
  <c r="M89" i="1" s="1"/>
  <c r="I88" i="1"/>
  <c r="M88" i="1" s="1"/>
  <c r="I87" i="1"/>
  <c r="M87" i="1" s="1"/>
  <c r="I86" i="1"/>
  <c r="M86" i="1" s="1"/>
  <c r="I85" i="1"/>
  <c r="M85" i="1" s="1"/>
  <c r="I84" i="1"/>
  <c r="M84" i="1" s="1"/>
  <c r="I83" i="1"/>
  <c r="M83" i="1" s="1"/>
  <c r="I82" i="1"/>
  <c r="M82" i="1" s="1"/>
  <c r="I81" i="1"/>
  <c r="M81" i="1" s="1"/>
  <c r="I80" i="1"/>
  <c r="M80" i="1" s="1"/>
  <c r="I78" i="1"/>
  <c r="M78" i="1" s="1"/>
  <c r="I76" i="1"/>
  <c r="M76" i="1" s="1"/>
  <c r="I75" i="1"/>
  <c r="M75" i="1" s="1"/>
  <c r="I74" i="1"/>
  <c r="M74" i="1" s="1"/>
  <c r="I73" i="1"/>
  <c r="M73" i="1" s="1"/>
  <c r="I72" i="1"/>
  <c r="M72" i="1" s="1"/>
  <c r="I71" i="1"/>
  <c r="M71" i="1" s="1"/>
  <c r="I70" i="1"/>
  <c r="M70" i="1" s="1"/>
  <c r="I69" i="1"/>
  <c r="M69" i="1" s="1"/>
  <c r="I68" i="1"/>
  <c r="M68" i="1" s="1"/>
  <c r="I67" i="1"/>
  <c r="M67" i="1" s="1"/>
  <c r="I66" i="1"/>
  <c r="M66" i="1" s="1"/>
  <c r="I65" i="1"/>
  <c r="M65" i="1" s="1"/>
  <c r="I64" i="1"/>
  <c r="M64" i="1" s="1"/>
  <c r="I63" i="1"/>
  <c r="M63" i="1" s="1"/>
  <c r="I62" i="1"/>
  <c r="M62" i="1" s="1"/>
  <c r="I61" i="1"/>
  <c r="M61" i="1" s="1"/>
  <c r="I60" i="1"/>
  <c r="M60" i="1" s="1"/>
  <c r="I59" i="1"/>
  <c r="M59" i="1" s="1"/>
  <c r="I56" i="1"/>
  <c r="M56" i="1" s="1"/>
  <c r="I55" i="1"/>
  <c r="M55" i="1" s="1"/>
  <c r="I54" i="1"/>
  <c r="M54" i="1" s="1"/>
  <c r="I53" i="1"/>
  <c r="M53" i="1" s="1"/>
  <c r="I51" i="1"/>
  <c r="I50" i="1"/>
  <c r="I49" i="1"/>
  <c r="I48" i="1"/>
  <c r="I47" i="1"/>
  <c r="I46" i="1"/>
  <c r="I45" i="1"/>
  <c r="I43" i="1"/>
  <c r="I42" i="1"/>
  <c r="I41" i="1"/>
  <c r="I40" i="1"/>
  <c r="I39" i="1"/>
  <c r="I37" i="1"/>
  <c r="M37" i="1" s="1"/>
  <c r="I36" i="1"/>
  <c r="M36" i="1" s="1"/>
  <c r="I35" i="1"/>
  <c r="M35" i="1" s="1"/>
  <c r="I34" i="1"/>
  <c r="I32" i="1"/>
  <c r="M32" i="1" s="1"/>
  <c r="O317" i="1"/>
  <c r="O306" i="1"/>
  <c r="O304" i="1"/>
  <c r="O302" i="1"/>
  <c r="O299" i="1"/>
  <c r="O298" i="1" s="1"/>
  <c r="O296" i="1"/>
  <c r="O294" i="1"/>
  <c r="O291" i="1"/>
  <c r="O287" i="1"/>
  <c r="O283" i="1"/>
  <c r="O281" i="1"/>
  <c r="O273" i="1"/>
  <c r="O268" i="1"/>
  <c r="O261" i="1"/>
  <c r="O240" i="1"/>
  <c r="O237" i="1"/>
  <c r="O235" i="1"/>
  <c r="O232" i="1"/>
  <c r="O229" i="1"/>
  <c r="O227" i="1"/>
  <c r="O225" i="1"/>
  <c r="O220" i="1"/>
  <c r="O217" i="1"/>
  <c r="O205" i="1"/>
  <c r="O201" i="1"/>
  <c r="O198" i="1"/>
  <c r="O191" i="1"/>
  <c r="O179" i="1"/>
  <c r="O174" i="1"/>
  <c r="O170" i="1"/>
  <c r="O168" i="1"/>
  <c r="O161" i="1"/>
  <c r="O149" i="1"/>
  <c r="O139" i="1"/>
  <c r="O132" i="1"/>
  <c r="O130" i="1"/>
  <c r="O124" i="1"/>
  <c r="O121" i="1"/>
  <c r="O119" i="1"/>
  <c r="O108" i="1"/>
  <c r="O105" i="1"/>
  <c r="O104" i="1" s="1"/>
  <c r="O102" i="1"/>
  <c r="O98" i="1"/>
  <c r="O96" i="1"/>
  <c r="O93" i="1"/>
  <c r="O79" i="1"/>
  <c r="O77" i="1"/>
  <c r="O58" i="1"/>
  <c r="O52" i="1"/>
  <c r="O33" i="1"/>
  <c r="O31" i="1"/>
  <c r="O25" i="1"/>
  <c r="O20" i="1"/>
  <c r="O19" i="1" s="1"/>
  <c r="O16" i="1"/>
  <c r="O15" i="1" s="1"/>
  <c r="O13" i="1"/>
  <c r="O9" i="1"/>
  <c r="M299" i="1"/>
  <c r="L317" i="1"/>
  <c r="L306" i="1"/>
  <c r="L304" i="1"/>
  <c r="L302" i="1"/>
  <c r="L299" i="1"/>
  <c r="L298" i="1" s="1"/>
  <c r="L296" i="1"/>
  <c r="L294" i="1"/>
  <c r="L291" i="1"/>
  <c r="L287" i="1"/>
  <c r="L283" i="1"/>
  <c r="L281" i="1"/>
  <c r="L273" i="1"/>
  <c r="L268" i="1"/>
  <c r="L261" i="1"/>
  <c r="L240" i="1"/>
  <c r="L237" i="1"/>
  <c r="L235" i="1"/>
  <c r="L232" i="1"/>
  <c r="L229" i="1"/>
  <c r="L227" i="1"/>
  <c r="L225" i="1"/>
  <c r="L220" i="1"/>
  <c r="L217" i="1"/>
  <c r="L205" i="1"/>
  <c r="L201" i="1"/>
  <c r="L198" i="1"/>
  <c r="L191" i="1"/>
  <c r="L179" i="1"/>
  <c r="L174" i="1"/>
  <c r="L170" i="1"/>
  <c r="L168" i="1"/>
  <c r="L161" i="1"/>
  <c r="L149" i="1"/>
  <c r="L139" i="1"/>
  <c r="L132" i="1"/>
  <c r="L130" i="1"/>
  <c r="L127" i="1"/>
  <c r="L124" i="1"/>
  <c r="L121" i="1"/>
  <c r="L119" i="1"/>
  <c r="L108" i="1"/>
  <c r="L102" i="1"/>
  <c r="L98" i="1"/>
  <c r="L96" i="1"/>
  <c r="L93" i="1"/>
  <c r="L79" i="1"/>
  <c r="L77" i="1"/>
  <c r="L58" i="1"/>
  <c r="L52" i="1"/>
  <c r="L33" i="1"/>
  <c r="L31" i="1"/>
  <c r="L25" i="1"/>
  <c r="L20" i="1"/>
  <c r="L19" i="1" s="1"/>
  <c r="L16" i="1"/>
  <c r="L15" i="1" s="1"/>
  <c r="L13" i="1"/>
  <c r="L9" i="1"/>
  <c r="K317" i="1"/>
  <c r="K306" i="1"/>
  <c r="K304" i="1"/>
  <c r="K302" i="1"/>
  <c r="K299" i="1"/>
  <c r="K298" i="1" s="1"/>
  <c r="K296" i="1"/>
  <c r="K294" i="1"/>
  <c r="K291" i="1"/>
  <c r="K287" i="1"/>
  <c r="K283" i="1"/>
  <c r="K281" i="1"/>
  <c r="K273" i="1"/>
  <c r="K268" i="1"/>
  <c r="K261" i="1"/>
  <c r="K240" i="1"/>
  <c r="K237" i="1"/>
  <c r="K235" i="1"/>
  <c r="K232" i="1"/>
  <c r="K229" i="1"/>
  <c r="K227" i="1"/>
  <c r="K225" i="1"/>
  <c r="K220" i="1"/>
  <c r="K217" i="1"/>
  <c r="K205" i="1"/>
  <c r="K201" i="1"/>
  <c r="K198" i="1"/>
  <c r="K191" i="1"/>
  <c r="K179" i="1"/>
  <c r="K174" i="1"/>
  <c r="K170" i="1"/>
  <c r="K168" i="1"/>
  <c r="K161" i="1"/>
  <c r="K149" i="1"/>
  <c r="K139" i="1"/>
  <c r="K132" i="1"/>
  <c r="K130" i="1"/>
  <c r="K127" i="1"/>
  <c r="K124" i="1"/>
  <c r="K121" i="1"/>
  <c r="K119" i="1"/>
  <c r="K108" i="1"/>
  <c r="K105" i="1"/>
  <c r="K104" i="1" s="1"/>
  <c r="K102" i="1"/>
  <c r="K98" i="1"/>
  <c r="K96" i="1"/>
  <c r="K93" i="1"/>
  <c r="K79" i="1"/>
  <c r="K77" i="1"/>
  <c r="K58" i="1"/>
  <c r="K52" i="1"/>
  <c r="K33" i="1"/>
  <c r="K31" i="1"/>
  <c r="K25" i="1"/>
  <c r="K20" i="1"/>
  <c r="K19" i="1" s="1"/>
  <c r="K16" i="1"/>
  <c r="K15" i="1" s="1"/>
  <c r="K13" i="1"/>
  <c r="K9" i="1"/>
  <c r="I30" i="1"/>
  <c r="M30" i="1" s="1"/>
  <c r="I29" i="1"/>
  <c r="M29" i="1" s="1"/>
  <c r="I28" i="1"/>
  <c r="I27" i="1"/>
  <c r="M27" i="1" s="1"/>
  <c r="I26" i="1"/>
  <c r="I23" i="1"/>
  <c r="M23" i="1" s="1"/>
  <c r="I22" i="1"/>
  <c r="M22" i="1" s="1"/>
  <c r="I21" i="1"/>
  <c r="M21" i="1" s="1"/>
  <c r="I18" i="1"/>
  <c r="M18" i="1" s="1"/>
  <c r="I17" i="1"/>
  <c r="M17" i="1" s="1"/>
  <c r="I14" i="1"/>
  <c r="I13" i="1" s="1"/>
  <c r="I12" i="1"/>
  <c r="M12" i="1" s="1"/>
  <c r="I11" i="1"/>
  <c r="M11" i="1" s="1"/>
  <c r="I10" i="1"/>
  <c r="M10" i="1" s="1"/>
  <c r="J317" i="1"/>
  <c r="H317" i="1"/>
  <c r="J306" i="1"/>
  <c r="H306" i="1"/>
  <c r="J304" i="1"/>
  <c r="H304" i="1"/>
  <c r="J302" i="1"/>
  <c r="H302" i="1"/>
  <c r="J299" i="1"/>
  <c r="J298" i="1" s="1"/>
  <c r="I299" i="1"/>
  <c r="I298" i="1" s="1"/>
  <c r="H299" i="1"/>
  <c r="H298" i="1" s="1"/>
  <c r="J296" i="1"/>
  <c r="H296" i="1"/>
  <c r="J294" i="1"/>
  <c r="H294" i="1"/>
  <c r="J291" i="1"/>
  <c r="H291" i="1"/>
  <c r="J287" i="1"/>
  <c r="H287" i="1"/>
  <c r="J283" i="1"/>
  <c r="H283" i="1"/>
  <c r="J281" i="1"/>
  <c r="H281" i="1"/>
  <c r="J273" i="1"/>
  <c r="H273" i="1"/>
  <c r="J268" i="1"/>
  <c r="H268" i="1"/>
  <c r="J261" i="1"/>
  <c r="H261" i="1"/>
  <c r="J240" i="1"/>
  <c r="H240" i="1"/>
  <c r="J237" i="1"/>
  <c r="H237" i="1"/>
  <c r="J235" i="1"/>
  <c r="H235" i="1"/>
  <c r="J232" i="1"/>
  <c r="H232" i="1"/>
  <c r="J229" i="1"/>
  <c r="H229" i="1"/>
  <c r="J227" i="1"/>
  <c r="H227" i="1"/>
  <c r="J225" i="1"/>
  <c r="H225" i="1"/>
  <c r="J220" i="1"/>
  <c r="H220" i="1"/>
  <c r="J217" i="1"/>
  <c r="H217" i="1"/>
  <c r="J205" i="1"/>
  <c r="H205" i="1"/>
  <c r="J201" i="1"/>
  <c r="H201" i="1"/>
  <c r="J198" i="1"/>
  <c r="H198" i="1"/>
  <c r="J191" i="1"/>
  <c r="H191" i="1"/>
  <c r="J179" i="1"/>
  <c r="H179" i="1"/>
  <c r="J174" i="1"/>
  <c r="H174" i="1"/>
  <c r="J170" i="1"/>
  <c r="H170" i="1"/>
  <c r="J168" i="1"/>
  <c r="H168" i="1"/>
  <c r="J161" i="1"/>
  <c r="H161" i="1"/>
  <c r="J149" i="1"/>
  <c r="H149" i="1"/>
  <c r="J139" i="1"/>
  <c r="H139" i="1"/>
  <c r="J132" i="1"/>
  <c r="H132" i="1"/>
  <c r="J130" i="1"/>
  <c r="H130" i="1"/>
  <c r="J127" i="1"/>
  <c r="H127" i="1"/>
  <c r="J124" i="1"/>
  <c r="H124" i="1"/>
  <c r="J121" i="1"/>
  <c r="H121" i="1"/>
  <c r="J119" i="1"/>
  <c r="H119" i="1"/>
  <c r="J108" i="1"/>
  <c r="H108" i="1"/>
  <c r="J105" i="1"/>
  <c r="J104" i="1" s="1"/>
  <c r="H105" i="1"/>
  <c r="H104" i="1" s="1"/>
  <c r="J102" i="1"/>
  <c r="H102" i="1"/>
  <c r="J98" i="1"/>
  <c r="H98" i="1"/>
  <c r="J96" i="1"/>
  <c r="H96" i="1"/>
  <c r="J93" i="1"/>
  <c r="H93" i="1"/>
  <c r="J79" i="1"/>
  <c r="H79" i="1"/>
  <c r="J77" i="1"/>
  <c r="I77" i="1"/>
  <c r="H77" i="1"/>
  <c r="J58" i="1"/>
  <c r="H58" i="1"/>
  <c r="J52" i="1"/>
  <c r="H52" i="1"/>
  <c r="H38" i="1"/>
  <c r="J33" i="1"/>
  <c r="H33" i="1"/>
  <c r="J31" i="1"/>
  <c r="H31" i="1"/>
  <c r="J25" i="1"/>
  <c r="H25" i="1"/>
  <c r="J20" i="1"/>
  <c r="J19" i="1" s="1"/>
  <c r="H20" i="1"/>
  <c r="H19" i="1" s="1"/>
  <c r="J16" i="1"/>
  <c r="J15" i="1" s="1"/>
  <c r="H16" i="1"/>
  <c r="H15" i="1" s="1"/>
  <c r="J13" i="1"/>
  <c r="H13" i="1"/>
  <c r="J9" i="1"/>
  <c r="H9" i="1"/>
  <c r="G317" i="1"/>
  <c r="G306" i="1"/>
  <c r="G304" i="1"/>
  <c r="G302" i="1"/>
  <c r="G299" i="1"/>
  <c r="G298" i="1" s="1"/>
  <c r="G296" i="1"/>
  <c r="G294" i="1"/>
  <c r="G291" i="1"/>
  <c r="G287" i="1"/>
  <c r="G283" i="1"/>
  <c r="G281" i="1"/>
  <c r="G273" i="1"/>
  <c r="G268" i="1"/>
  <c r="G261" i="1"/>
  <c r="G240" i="1"/>
  <c r="G237" i="1"/>
  <c r="G235" i="1"/>
  <c r="G232" i="1"/>
  <c r="G229" i="1"/>
  <c r="G227" i="1"/>
  <c r="G225" i="1"/>
  <c r="G220" i="1"/>
  <c r="G217" i="1"/>
  <c r="G205" i="1"/>
  <c r="G201" i="1"/>
  <c r="G198" i="1"/>
  <c r="G191" i="1"/>
  <c r="G179" i="1"/>
  <c r="G174" i="1"/>
  <c r="G170" i="1"/>
  <c r="G168" i="1"/>
  <c r="G161" i="1"/>
  <c r="G149" i="1"/>
  <c r="G139" i="1"/>
  <c r="G132" i="1"/>
  <c r="G130" i="1"/>
  <c r="G127" i="1"/>
  <c r="G124" i="1"/>
  <c r="G121" i="1"/>
  <c r="G119" i="1"/>
  <c r="G108" i="1"/>
  <c r="G105" i="1"/>
  <c r="G104" i="1" s="1"/>
  <c r="G102" i="1"/>
  <c r="G98" i="1"/>
  <c r="G96" i="1"/>
  <c r="G93" i="1"/>
  <c r="G79" i="1"/>
  <c r="G77" i="1"/>
  <c r="G58" i="1"/>
  <c r="G52" i="1"/>
  <c r="G38" i="1"/>
  <c r="G33" i="1"/>
  <c r="G31" i="1"/>
  <c r="G25" i="1"/>
  <c r="G20" i="1"/>
  <c r="G19" i="1" s="1"/>
  <c r="G16" i="1"/>
  <c r="G15" i="1" s="1"/>
  <c r="G13" i="1"/>
  <c r="G9" i="1"/>
  <c r="F317" i="1"/>
  <c r="F306" i="1"/>
  <c r="F304" i="1"/>
  <c r="F302" i="1"/>
  <c r="F299" i="1"/>
  <c r="F298" i="1" s="1"/>
  <c r="F296" i="1"/>
  <c r="F294" i="1"/>
  <c r="F291" i="1"/>
  <c r="F287" i="1"/>
  <c r="F283" i="1"/>
  <c r="F281" i="1"/>
  <c r="F273" i="1"/>
  <c r="F268" i="1"/>
  <c r="F261" i="1"/>
  <c r="F240" i="1"/>
  <c r="F237" i="1"/>
  <c r="F235" i="1"/>
  <c r="F232" i="1"/>
  <c r="F229" i="1"/>
  <c r="F227" i="1"/>
  <c r="F225" i="1"/>
  <c r="F220" i="1"/>
  <c r="F217" i="1"/>
  <c r="F205" i="1"/>
  <c r="F201" i="1"/>
  <c r="F198" i="1"/>
  <c r="F191" i="1"/>
  <c r="F179" i="1"/>
  <c r="F174" i="1"/>
  <c r="F170" i="1"/>
  <c r="F168" i="1"/>
  <c r="F161" i="1"/>
  <c r="F149" i="1"/>
  <c r="F139" i="1"/>
  <c r="F132" i="1"/>
  <c r="F130" i="1"/>
  <c r="F127" i="1"/>
  <c r="F124" i="1"/>
  <c r="F121" i="1"/>
  <c r="F119" i="1"/>
  <c r="F108" i="1"/>
  <c r="F105" i="1"/>
  <c r="F104" i="1" s="1"/>
  <c r="F102" i="1"/>
  <c r="F98" i="1"/>
  <c r="F96" i="1"/>
  <c r="F93" i="1"/>
  <c r="F79" i="1"/>
  <c r="F77" i="1"/>
  <c r="F58" i="1"/>
  <c r="F52" i="1"/>
  <c r="F38" i="1"/>
  <c r="F33" i="1"/>
  <c r="F31" i="1"/>
  <c r="F25" i="1"/>
  <c r="F20" i="1"/>
  <c r="F19" i="1" s="1"/>
  <c r="F16" i="1"/>
  <c r="F15" i="1" s="1"/>
  <c r="F13" i="1"/>
  <c r="F9" i="1"/>
  <c r="O123" i="1" l="1"/>
  <c r="M201" i="1"/>
  <c r="O260" i="1"/>
  <c r="G8" i="1"/>
  <c r="I235" i="1"/>
  <c r="M47" i="1"/>
  <c r="M51" i="1"/>
  <c r="I31" i="1"/>
  <c r="M40" i="1"/>
  <c r="M45" i="1"/>
  <c r="M49" i="1"/>
  <c r="M42" i="1"/>
  <c r="N319" i="1"/>
  <c r="M39" i="1"/>
  <c r="I38" i="1"/>
  <c r="M43" i="1"/>
  <c r="M48" i="1"/>
  <c r="M41" i="1"/>
  <c r="M46" i="1"/>
  <c r="M50" i="1"/>
  <c r="K260" i="1"/>
  <c r="J8" i="1"/>
  <c r="M271" i="1"/>
  <c r="M225" i="1"/>
  <c r="M93" i="1"/>
  <c r="I225" i="1"/>
  <c r="I237" i="1"/>
  <c r="M102" i="1"/>
  <c r="M130" i="1"/>
  <c r="M168" i="1"/>
  <c r="M198" i="1"/>
  <c r="M121" i="1"/>
  <c r="F95" i="1"/>
  <c r="M31" i="1"/>
  <c r="M77" i="1"/>
  <c r="M227" i="1"/>
  <c r="M235" i="1"/>
  <c r="M298" i="1"/>
  <c r="M105" i="1"/>
  <c r="M229" i="1"/>
  <c r="M281" i="1"/>
  <c r="M296" i="1"/>
  <c r="I161" i="1"/>
  <c r="J260" i="1"/>
  <c r="I283" i="1"/>
  <c r="M268" i="1"/>
  <c r="F260" i="1"/>
  <c r="H95" i="1"/>
  <c r="H260" i="1"/>
  <c r="G260" i="1"/>
  <c r="G190" i="1"/>
  <c r="L260" i="1"/>
  <c r="M287" i="1"/>
  <c r="I281" i="1"/>
  <c r="K8" i="1"/>
  <c r="M272" i="1"/>
  <c r="F8" i="1"/>
  <c r="I105" i="1"/>
  <c r="I104" i="1" s="1"/>
  <c r="I198" i="1"/>
  <c r="I291" i="1"/>
  <c r="O24" i="1"/>
  <c r="O280" i="1"/>
  <c r="O301" i="1"/>
  <c r="M237" i="1"/>
  <c r="I124" i="1"/>
  <c r="H138" i="1"/>
  <c r="I191" i="1"/>
  <c r="I190" i="1" s="1"/>
  <c r="I205" i="1"/>
  <c r="I287" i="1"/>
  <c r="L8" i="1"/>
  <c r="L224" i="1"/>
  <c r="M291" i="1"/>
  <c r="I317" i="1"/>
  <c r="F301" i="1"/>
  <c r="M283" i="1"/>
  <c r="I170" i="1"/>
  <c r="I217" i="1"/>
  <c r="I232" i="1"/>
  <c r="I240" i="1"/>
  <c r="M249" i="1"/>
  <c r="I229" i="1"/>
  <c r="I220" i="1"/>
  <c r="M220" i="1"/>
  <c r="I52" i="1"/>
  <c r="I33" i="1"/>
  <c r="I127" i="1"/>
  <c r="I98" i="1"/>
  <c r="I108" i="1"/>
  <c r="M191" i="1"/>
  <c r="I132" i="1"/>
  <c r="M317" i="1"/>
  <c r="M306" i="1"/>
  <c r="I306" i="1"/>
  <c r="M305" i="1"/>
  <c r="M303" i="1"/>
  <c r="I296" i="1"/>
  <c r="M295" i="1"/>
  <c r="M273" i="1"/>
  <c r="I273" i="1"/>
  <c r="I268" i="1"/>
  <c r="M261" i="1"/>
  <c r="I261" i="1"/>
  <c r="M233" i="1"/>
  <c r="K224" i="1"/>
  <c r="I227" i="1"/>
  <c r="M219" i="1"/>
  <c r="M205" i="1"/>
  <c r="I201" i="1"/>
  <c r="L190" i="1"/>
  <c r="M179" i="1"/>
  <c r="I179" i="1"/>
  <c r="M174" i="1"/>
  <c r="I174" i="1"/>
  <c r="M170" i="1"/>
  <c r="I168" i="1"/>
  <c r="M161" i="1"/>
  <c r="I149" i="1"/>
  <c r="J138" i="1"/>
  <c r="M151" i="1"/>
  <c r="I139" i="1"/>
  <c r="M139" i="1"/>
  <c r="L138" i="1"/>
  <c r="M134" i="1"/>
  <c r="I130" i="1"/>
  <c r="M124" i="1"/>
  <c r="M129" i="1"/>
  <c r="I121" i="1"/>
  <c r="M120" i="1"/>
  <c r="M108" i="1"/>
  <c r="I102" i="1"/>
  <c r="L95" i="1"/>
  <c r="I93" i="1"/>
  <c r="I79" i="1"/>
  <c r="M98" i="1"/>
  <c r="M97" i="1"/>
  <c r="M79" i="1"/>
  <c r="M58" i="1"/>
  <c r="I58" i="1"/>
  <c r="M52" i="1"/>
  <c r="L24" i="1"/>
  <c r="M34" i="1"/>
  <c r="J190" i="1"/>
  <c r="M16" i="1"/>
  <c r="K190" i="1"/>
  <c r="K301" i="1"/>
  <c r="O8" i="1"/>
  <c r="J57" i="1"/>
  <c r="L280" i="1"/>
  <c r="O57" i="1"/>
  <c r="O200" i="1"/>
  <c r="H8" i="1"/>
  <c r="H57" i="1"/>
  <c r="K123" i="1"/>
  <c r="K95" i="1"/>
  <c r="K107" i="1"/>
  <c r="K200" i="1"/>
  <c r="M20" i="1"/>
  <c r="H200" i="1"/>
  <c r="K24" i="1"/>
  <c r="K138" i="1"/>
  <c r="L107" i="1"/>
  <c r="O167" i="1"/>
  <c r="O231" i="1"/>
  <c r="M26" i="1"/>
  <c r="J24" i="1"/>
  <c r="H167" i="1"/>
  <c r="J280" i="1"/>
  <c r="H301" i="1"/>
  <c r="K57" i="1"/>
  <c r="K280" i="1"/>
  <c r="L167" i="1"/>
  <c r="L231" i="1"/>
  <c r="O95" i="1"/>
  <c r="O138" i="1"/>
  <c r="O224" i="1"/>
  <c r="M28" i="1"/>
  <c r="F138" i="1"/>
  <c r="H107" i="1"/>
  <c r="J224" i="1"/>
  <c r="K167" i="1"/>
  <c r="K231" i="1"/>
  <c r="L57" i="1"/>
  <c r="L123" i="1"/>
  <c r="L200" i="1"/>
  <c r="L301" i="1"/>
  <c r="O107" i="1"/>
  <c r="O190" i="1"/>
  <c r="M14" i="1"/>
  <c r="M9" i="1"/>
  <c r="F107" i="1"/>
  <c r="G280" i="1"/>
  <c r="G301" i="1"/>
  <c r="J95" i="1"/>
  <c r="H123" i="1"/>
  <c r="H190" i="1"/>
  <c r="H224" i="1"/>
  <c r="J231" i="1"/>
  <c r="I9" i="1"/>
  <c r="I8" i="1" s="1"/>
  <c r="I16" i="1"/>
  <c r="I15" i="1" s="1"/>
  <c r="F190" i="1"/>
  <c r="F280" i="1"/>
  <c r="J107" i="1"/>
  <c r="J167" i="1"/>
  <c r="J200" i="1"/>
  <c r="H280" i="1"/>
  <c r="J301" i="1"/>
  <c r="I20" i="1"/>
  <c r="I19" i="1" s="1"/>
  <c r="I25" i="1"/>
  <c r="G24" i="1"/>
  <c r="G200" i="1"/>
  <c r="H24" i="1"/>
  <c r="J123" i="1"/>
  <c r="H231" i="1"/>
  <c r="F224" i="1"/>
  <c r="G231" i="1"/>
  <c r="G224" i="1"/>
  <c r="G167" i="1"/>
  <c r="G138" i="1"/>
  <c r="G123" i="1"/>
  <c r="G107" i="1"/>
  <c r="G95" i="1"/>
  <c r="G57" i="1"/>
  <c r="F231" i="1"/>
  <c r="F200" i="1"/>
  <c r="F167" i="1"/>
  <c r="F123" i="1"/>
  <c r="F57" i="1"/>
  <c r="F24" i="1"/>
  <c r="N317" i="1" l="1"/>
  <c r="M38" i="1"/>
  <c r="M224" i="1"/>
  <c r="M217" i="1"/>
  <c r="M200" i="1" s="1"/>
  <c r="M304" i="1"/>
  <c r="M15" i="1"/>
  <c r="M96" i="1"/>
  <c r="M294" i="1"/>
  <c r="M190" i="1"/>
  <c r="M240" i="1"/>
  <c r="M19" i="1"/>
  <c r="M127" i="1"/>
  <c r="M104" i="1"/>
  <c r="M13" i="1"/>
  <c r="M260" i="1"/>
  <c r="M33" i="1"/>
  <c r="M302" i="1"/>
  <c r="I224" i="1"/>
  <c r="I200" i="1"/>
  <c r="M119" i="1"/>
  <c r="M107" i="1" s="1"/>
  <c r="M132" i="1"/>
  <c r="I280" i="1"/>
  <c r="O7" i="1"/>
  <c r="I107" i="1"/>
  <c r="I95" i="1"/>
  <c r="I123" i="1"/>
  <c r="I231" i="1"/>
  <c r="I301" i="1"/>
  <c r="I260" i="1"/>
  <c r="I57" i="1"/>
  <c r="M232" i="1"/>
  <c r="I167" i="1"/>
  <c r="M25" i="1"/>
  <c r="M149" i="1"/>
  <c r="M167" i="1"/>
  <c r="I138" i="1"/>
  <c r="M57" i="1"/>
  <c r="K7" i="1"/>
  <c r="I24" i="1"/>
  <c r="L7" i="1"/>
  <c r="H7" i="1"/>
  <c r="J7" i="1"/>
  <c r="G7" i="1"/>
  <c r="F7" i="1"/>
  <c r="N301" i="1" l="1"/>
  <c r="N7" i="1" s="1"/>
  <c r="M280" i="1"/>
  <c r="M8" i="1"/>
  <c r="M95" i="1"/>
  <c r="M301" i="1"/>
  <c r="M24" i="1"/>
  <c r="M138" i="1"/>
  <c r="M231" i="1"/>
  <c r="M123" i="1"/>
  <c r="I7" i="1"/>
  <c r="M7" i="1" l="1"/>
</calcChain>
</file>

<file path=xl/sharedStrings.xml><?xml version="1.0" encoding="utf-8"?>
<sst xmlns="http://schemas.openxmlformats.org/spreadsheetml/2006/main" count="1081" uniqueCount="569">
  <si>
    <t>КЦСР</t>
  </si>
  <si>
    <t>КВСР</t>
  </si>
  <si>
    <t>КФСР</t>
  </si>
  <si>
    <t>Ассигнования 2022 год</t>
  </si>
  <si>
    <t>Наименование КЦСР</t>
  </si>
  <si>
    <t>Итого</t>
  </si>
  <si>
    <t>4800000000</t>
  </si>
  <si>
    <t>Муниципальная программа "Формирование современной городской среды на территории Александровского района Томской области на 2018-2024 годы"</t>
  </si>
  <si>
    <t>4800200000</t>
  </si>
  <si>
    <t>Благоустройство муниципальных территорий общего пользования</t>
  </si>
  <si>
    <t>4800200001</t>
  </si>
  <si>
    <t>901</t>
  </si>
  <si>
    <t>0503</t>
  </si>
  <si>
    <t>4800200002</t>
  </si>
  <si>
    <t>Разработка проекта благоустройства территории набережной с. Александровское , Александровского района</t>
  </si>
  <si>
    <t>4800200003</t>
  </si>
  <si>
    <t>480F255550</t>
  </si>
  <si>
    <t>Реализация программ формирования современной городской среды в рамках государственной программы "Жилье и городская среда Томской области"</t>
  </si>
  <si>
    <t>4900000000</t>
  </si>
  <si>
    <t>Муниципальная программа "Развитие информационного общества в Александровском районе на 2020 - 2022 годы и перспективу до 2024 года"</t>
  </si>
  <si>
    <t>4900100000</t>
  </si>
  <si>
    <t>Обеспечение эффективной и бесперебойной работы информационных систем Администрации района и сельских поселений</t>
  </si>
  <si>
    <t>4900100002</t>
  </si>
  <si>
    <t>0113</t>
  </si>
  <si>
    <t>Сопровождение программного обеспечения по автоматизации процесса муниципальных закупок "АЦК - Муниципальный заказ"</t>
  </si>
  <si>
    <t>4900100003</t>
  </si>
  <si>
    <t>Приобретение программы Контур. Фокус</t>
  </si>
  <si>
    <t>5000000000</t>
  </si>
  <si>
    <t>Муниципальная программа "Устойчивое развитие сельских территорий Александровского района на 2019 - 2023 годы"</t>
  </si>
  <si>
    <t>5030000000</t>
  </si>
  <si>
    <t>Повышение уровня и качества жизни на селе на основе развития социальной инфраструктуры и инженерного обустройства населенных пунктов, расположенных в сельской местности</t>
  </si>
  <si>
    <t>5030800001</t>
  </si>
  <si>
    <t>903</t>
  </si>
  <si>
    <t>0709</t>
  </si>
  <si>
    <t>Капитальный ремонт административного здания РОО</t>
  </si>
  <si>
    <t>5030800002</t>
  </si>
  <si>
    <t>0702</t>
  </si>
  <si>
    <t>5030800003</t>
  </si>
  <si>
    <t>Разработка проектно-сметной документации на капитальный ремонт школы МАОУ СОШ № 1 с. Александровское</t>
  </si>
  <si>
    <t>5100000000</t>
  </si>
  <si>
    <t>Муниципальная программа "Социальная поддержка населения Александровского района на 2017-2021 годы и на плановый период до 2025 года"</t>
  </si>
  <si>
    <t>5100100000</t>
  </si>
  <si>
    <t>Меры по улучшению социального положения малообеспеченных слоев населения, пожилых людей, инвалидов и социально незащищенных слоев населения</t>
  </si>
  <si>
    <t>5100100001</t>
  </si>
  <si>
    <t>Питание детей из малообеспеченных семей в общеобразовательных учреждениях</t>
  </si>
  <si>
    <t>5100100004</t>
  </si>
  <si>
    <t>Организация питания детей, проживающих в интернате</t>
  </si>
  <si>
    <t>5100100005</t>
  </si>
  <si>
    <t>0701</t>
  </si>
  <si>
    <t>Возмещение части затрат на содержание в детских дошкольных учреждениях детей из семей имеющих 3-х и более несовершеннолетних детей</t>
  </si>
  <si>
    <t>5100100006</t>
  </si>
  <si>
    <t>0408</t>
  </si>
  <si>
    <t>Организация перевозок тел (останков) умерших или погибших в места проведения патологоанатомического вскрытия, судебное - медицинской экспертизы</t>
  </si>
  <si>
    <t>5100100010</t>
  </si>
  <si>
    <t>0707</t>
  </si>
  <si>
    <t>Обеспечение оздоровительной компанией детей и подростков на территории Александровского района Томской области</t>
  </si>
  <si>
    <t>5100300000</t>
  </si>
  <si>
    <t>Меры по укреплению здоровья малообеспеченных слоев населения, пожилых людей и инвалидов</t>
  </si>
  <si>
    <t>5100340300</t>
  </si>
  <si>
    <t>0909</t>
  </si>
  <si>
    <t>5100400000</t>
  </si>
  <si>
    <t>Предоставление помощи и услуг гражданам и инвалидам, малообеспеченным слоям населения</t>
  </si>
  <si>
    <t>5100400001</t>
  </si>
  <si>
    <t>1003</t>
  </si>
  <si>
    <t>Оказание материальной помощи гражданам, оказавшимся в трудной жизненной ситуации</t>
  </si>
  <si>
    <t>5100400007</t>
  </si>
  <si>
    <t>Осуществление материальной поддержки инвалидов, проживающих на территории Александровского района Томской области на проведение работ по ремонту жилья</t>
  </si>
  <si>
    <t>5100400008</t>
  </si>
  <si>
    <t>Осуществление материальной поддержки участников ВО войны 1941-145 годов; тружеников тыла; лиц, награжденных знаком "Жителю блокадного Ленинграда"; бывших несовершеннолетних узников концлагерей; вдов погибших (умерших) участников ВО войны 1941-145 годов, не вступивших в повторный брак</t>
  </si>
  <si>
    <t>5100440710</t>
  </si>
  <si>
    <t>5100500000</t>
  </si>
  <si>
    <t>Социальная поддержка граждан, проживающих в сельской местности</t>
  </si>
  <si>
    <t>5100500001</t>
  </si>
  <si>
    <t>0104</t>
  </si>
  <si>
    <t>Компенсация расходов на оплату стоимости проезда и провоза багажа к месту использования отпуска и обратно</t>
  </si>
  <si>
    <t>902</t>
  </si>
  <si>
    <t>0106</t>
  </si>
  <si>
    <t>905</t>
  </si>
  <si>
    <t>0103</t>
  </si>
  <si>
    <t>907</t>
  </si>
  <si>
    <t>0703</t>
  </si>
  <si>
    <t>0801</t>
  </si>
  <si>
    <t>0804</t>
  </si>
  <si>
    <t>1101</t>
  </si>
  <si>
    <t>5100500002</t>
  </si>
  <si>
    <t>0412</t>
  </si>
  <si>
    <t>Возмещение убытков, связанных с реализацией наркотических, психотропных и сильнодействующих лекарственных средств</t>
  </si>
  <si>
    <t>5100500004</t>
  </si>
  <si>
    <t>Социальная поддержка гражданину, обучающемуся, по договору о целевом обучении, заключенному с органами местного самоуправления</t>
  </si>
  <si>
    <t>5100500005</t>
  </si>
  <si>
    <t>Возмещение части затрат, связанных с осуществлением деятельности социально-ориентированных объектов розничной торговли лекарственными средствами</t>
  </si>
  <si>
    <t>5100600000</t>
  </si>
  <si>
    <t>Меры по созданию благоприятных условий для реализации интеллектуальных и культурных потребностей малообеспеченных граждан, пожилых людей и инвалидов</t>
  </si>
  <si>
    <t>5100600001</t>
  </si>
  <si>
    <t>Финансовая поддержка общественных организаций (Совет ветеранов, Общество инвалидов)</t>
  </si>
  <si>
    <t>5100600002</t>
  </si>
  <si>
    <t>Проведение мероприятий</t>
  </si>
  <si>
    <t>5100600003</t>
  </si>
  <si>
    <t>Организация участия в праздничных мероприятиях значимых для жителей Александровского района, а также профессиональных праздниках, юбилеях и датах</t>
  </si>
  <si>
    <t>5100600004</t>
  </si>
  <si>
    <t>Расходы, связанные с занесением на доску почета Александровского района</t>
  </si>
  <si>
    <t>5200000000</t>
  </si>
  <si>
    <t>Муниципальная программа "Социальное развитие сел Александровского района на 2017-2021 годы и на плановый период до 2025 года "</t>
  </si>
  <si>
    <t>5200100000</t>
  </si>
  <si>
    <t>Создание условий развития социальной сферы и инфраструктуры на селе</t>
  </si>
  <si>
    <t>5200100001</t>
  </si>
  <si>
    <t>Возмещение убытков, связанных с перевозкой пассажиров воздушным транспортом</t>
  </si>
  <si>
    <t>5200100003</t>
  </si>
  <si>
    <t>Создание условий для обеспечения перевозок воздушным транспортом (содержание вертолетных площадок по селам района, содержание технологических зданий (аэропорт) по селам района)</t>
  </si>
  <si>
    <t>5200100004</t>
  </si>
  <si>
    <t>0409</t>
  </si>
  <si>
    <t>Капитальный и текущий ремонт автомобильных дорог и инженерных сооружений на них в границах муниципальных районов и поселений</t>
  </si>
  <si>
    <t>5200100007</t>
  </si>
  <si>
    <t>Создание условий для обеспечения перевозок водным транспортом (обустройство сходней, траление паромных причалов)</t>
  </si>
  <si>
    <t>5200100008</t>
  </si>
  <si>
    <t>Установка знаков навигационного ограждения судового хода</t>
  </si>
  <si>
    <t>5200100009</t>
  </si>
  <si>
    <t>0107</t>
  </si>
  <si>
    <t>Проведение выборов</t>
  </si>
  <si>
    <t>5200100010</t>
  </si>
  <si>
    <t>Разработка ПСД на капитальный ремонт автодороги улица Молодёжная, с. Александровское, Александровского района, Томская область</t>
  </si>
  <si>
    <t>5200100013</t>
  </si>
  <si>
    <t>5200100022</t>
  </si>
  <si>
    <t>0410</t>
  </si>
  <si>
    <t>Возмещение расходов за оказанные услуги сети передачи данных Интернет в рамках Проекта СЗО</t>
  </si>
  <si>
    <t>5200100023</t>
  </si>
  <si>
    <t>Возмещение расходов связанных с содержанием оборудования сетей сотовой связи стандарта GSM</t>
  </si>
  <si>
    <t>5200100025</t>
  </si>
  <si>
    <t>Приобретение пескоразбрасывателя марки ПРР-3.0</t>
  </si>
  <si>
    <t>5200100026</t>
  </si>
  <si>
    <t>5200100028</t>
  </si>
  <si>
    <t>Возмещение убытков, связанных с перевозкой пассажиров автомобильным автотранспортом</t>
  </si>
  <si>
    <t>5200100029</t>
  </si>
  <si>
    <t>Ремонтно-восстановительные работы, включая стоимость запасных частей асфальт смесительной установки ДС-158</t>
  </si>
  <si>
    <t>5200100030</t>
  </si>
  <si>
    <t>Подготовительные работы теплохода КС-40 для работы в навигационный период</t>
  </si>
  <si>
    <t>5200140120</t>
  </si>
  <si>
    <t>0502</t>
  </si>
  <si>
    <t>Компенсация расходов по организации электроснабжения от дизельных электростанций</t>
  </si>
  <si>
    <t>5200140930</t>
  </si>
  <si>
    <t>Капитальный ремонт и (или) ремонт автомобильных дорог общего пользования местного значения</t>
  </si>
  <si>
    <t>52001L3720</t>
  </si>
  <si>
    <t>5200200000</t>
  </si>
  <si>
    <t>Оказание помощи в развитии личного подсобного хозяйства</t>
  </si>
  <si>
    <t>5200200002</t>
  </si>
  <si>
    <t>0405</t>
  </si>
  <si>
    <t>Оказание адресной помощи физическим и юридическим лицам, на приобретение и заготовку грубых кормов</t>
  </si>
  <si>
    <t>5200300000</t>
  </si>
  <si>
    <t>Повышение комфортности среды жизнедеятельности граждан, проживающих в сельской местности</t>
  </si>
  <si>
    <t>5200300002</t>
  </si>
  <si>
    <t>Сбор и утилизация твердых коммунальных отходов</t>
  </si>
  <si>
    <t>5200300003</t>
  </si>
  <si>
    <t>Ликвидация несанкционированных свалок, вывоз крупногабаритного мусора</t>
  </si>
  <si>
    <t>5200300004</t>
  </si>
  <si>
    <t>Утилизация ртутьсодержащих ламп</t>
  </si>
  <si>
    <t>5200300005</t>
  </si>
  <si>
    <t>Поддержка кадрового обеспечения на территории Александровского района (привлечение и закрепление кадров на селе)</t>
  </si>
  <si>
    <t>5200300006</t>
  </si>
  <si>
    <t>1202</t>
  </si>
  <si>
    <t>Информирование населения о деятельности органов местного самоуправления Александровского района и информационно-разъяснительная работа по актуальным социально-значимым вопросам в печатных изданиях</t>
  </si>
  <si>
    <t>5200300007</t>
  </si>
  <si>
    <t>1201</t>
  </si>
  <si>
    <t>Информационные услуги: изготовление сюжетов по актуальным социально-значимым вопросам на телевидении</t>
  </si>
  <si>
    <t>5200300008</t>
  </si>
  <si>
    <t>Обслуживание объектов муниципальной собственности</t>
  </si>
  <si>
    <t>5200300009</t>
  </si>
  <si>
    <t>Мероприятия по землеустройству</t>
  </si>
  <si>
    <t>5200300010</t>
  </si>
  <si>
    <t>Внеплановое пополнение расходных материалов для бесперебойного выпуска газеты</t>
  </si>
  <si>
    <t>5200341101</t>
  </si>
  <si>
    <t>52003L5110</t>
  </si>
  <si>
    <t>Проведение комплексных кадастровых работ на территории Томской области</t>
  </si>
  <si>
    <t>5200400000</t>
  </si>
  <si>
    <t>Регулирование численности безнадзорных животных</t>
  </si>
  <si>
    <t>5200400002</t>
  </si>
  <si>
    <t>Осуществление деятельности по обращению с животными без владельцев</t>
  </si>
  <si>
    <t>5300000000</t>
  </si>
  <si>
    <t>Муниципальная программа "Развитие малого и среднего предпринимательства на территории Александровского района на 2022-2026 годы"</t>
  </si>
  <si>
    <t>5300100000</t>
  </si>
  <si>
    <t>Развитие инфраструктуры поддержки малого и среднего предпринимательства</t>
  </si>
  <si>
    <t>5300100006</t>
  </si>
  <si>
    <t>Финансовая помощь Центру поддержки предпринимательства</t>
  </si>
  <si>
    <t>5300300000</t>
  </si>
  <si>
    <t>Финансово-кредитное и имущественное обеспечение малого предпринимательства</t>
  </si>
  <si>
    <t>5300300001</t>
  </si>
  <si>
    <t>Возмещение части затрат по производству хлеба организациям, использующим электроэнергию, вырабатываемую дизельными электростанциями</t>
  </si>
  <si>
    <t>5300300003</t>
  </si>
  <si>
    <t>Финансовое обеспечение затрат стартующему бизнесу на реализацию предпринимательских проектов</t>
  </si>
  <si>
    <t>5300300004</t>
  </si>
  <si>
    <t>Субсидия на приобретение оборудования (электродвигателя) для предоставления населению услуги общественной бани</t>
  </si>
  <si>
    <t>5300400000</t>
  </si>
  <si>
    <t>Организация системы продвижения товаров и услуг, производимых субъектами малого и среднего предпринимательства и формирование позитивного образа предпринимательской деятельности, и 
формирование позитивного образа предпринимательской деятельности</t>
  </si>
  <si>
    <t>5300400001</t>
  </si>
  <si>
    <t>Организация участия субъектов малого и среднего предпринимательства в выставках, ярмарках, форумах, конференциях по проблемам малого и среднего предпринимательства, семинарах и "круглых столах" с участием представителей органов местного самоуправления</t>
  </si>
  <si>
    <t>5400000000</t>
  </si>
  <si>
    <t>Муниципальная программа "Предоставление молодым семьям поддержки на приобретение (строительство) жилья на территории Александровского района на 2021-2025 годы"</t>
  </si>
  <si>
    <t>5400100000</t>
  </si>
  <si>
    <t>Улучшение жилищных условий молодых семей Томской области</t>
  </si>
  <si>
    <t>54001L4970</t>
  </si>
  <si>
    <t>1004</t>
  </si>
  <si>
    <t>5500000000</t>
  </si>
  <si>
    <t>Муниципальная программа "Профилактика террористической и экстремистской деятельности в Александровском районе на 2019 - 2025 годы"</t>
  </si>
  <si>
    <t>5500300000</t>
  </si>
  <si>
    <t>Создание надежной системы антитеррористической безопасности, повышение уровня защищенности граждан и уязвимых объектов</t>
  </si>
  <si>
    <t>5500300001</t>
  </si>
  <si>
    <t>Оснащение и годовое обслуживание автотранспорта комплексной системой безопасности по спутниковым каналам передачи данных</t>
  </si>
  <si>
    <t>5500300002</t>
  </si>
  <si>
    <t>Техническое обслуживание системы контроля доступа (домофоны)</t>
  </si>
  <si>
    <t>5500300003</t>
  </si>
  <si>
    <t>Установка и обслуживание систем видеонаблюдения в муниципальных учреждениях</t>
  </si>
  <si>
    <t>5500300004</t>
  </si>
  <si>
    <t>Расходы специалиста по мобилизационной работе района</t>
  </si>
  <si>
    <t>5500500000</t>
  </si>
  <si>
    <t>Мероприятия, направленные на реализацию Федерального закона от 06.03.2006 № 35-ФЗ «О противодействии терроризму»</t>
  </si>
  <si>
    <t>5500500001</t>
  </si>
  <si>
    <t>Организация физической охраны в учреждениях 1 и 2 категории опасности</t>
  </si>
  <si>
    <t>5500600000</t>
  </si>
  <si>
    <t>Организация деятельности дежурной диспетчерской службы</t>
  </si>
  <si>
    <t>5500600001</t>
  </si>
  <si>
    <t>Расходы на осуществление деятельности дежурной диспетчерской службы</t>
  </si>
  <si>
    <t>5600000000</t>
  </si>
  <si>
    <t>Муниципальная программа «Управление муниципальными финансами муниципального образования «Александровский район»</t>
  </si>
  <si>
    <t>5610000000</t>
  </si>
  <si>
    <t>Подпрограмма "Создание организационных условий для составления и исполнение бюджета района"</t>
  </si>
  <si>
    <t>5610100001</t>
  </si>
  <si>
    <t>Организация составления и исполнения районного бюджета</t>
  </si>
  <si>
    <t>5610100002</t>
  </si>
  <si>
    <t>0705</t>
  </si>
  <si>
    <t>Создание условий для повышения качественного планирования и исполнения бюджета</t>
  </si>
  <si>
    <t>5620000000</t>
  </si>
  <si>
    <t>Подпрограмма "Повышение финансовой самостоятельности бюджетов поселений Александровского района"</t>
  </si>
  <si>
    <t>5620200001</t>
  </si>
  <si>
    <t>1401</t>
  </si>
  <si>
    <t>Выравнивание бюджетной обеспеченности</t>
  </si>
  <si>
    <t>5620200002</t>
  </si>
  <si>
    <t>1402</t>
  </si>
  <si>
    <t>Создание условий для обеспечения равных финансовых возможностей муниципальных образований по решению вопросов местного самоуправления</t>
  </si>
  <si>
    <t>5630000000</t>
  </si>
  <si>
    <t>Управление муниципальным долгом Александровского района</t>
  </si>
  <si>
    <t>5630100001</t>
  </si>
  <si>
    <t>1301</t>
  </si>
  <si>
    <t>Минимизация стоимости заимствования</t>
  </si>
  <si>
    <t>5640000000</t>
  </si>
  <si>
    <t>Подпрограмма "Обеспечивающая подпрограмма"</t>
  </si>
  <si>
    <t>5640100001</t>
  </si>
  <si>
    <t>Денежное содержание муниципальных служащих</t>
  </si>
  <si>
    <t>5640100002</t>
  </si>
  <si>
    <t>Расходы на содержание органов местного самоуправления и обеспечения их функций</t>
  </si>
  <si>
    <t>5640100003</t>
  </si>
  <si>
    <t>Расходы на закупку товаров, услуг для обеспечения муниципальных нужд</t>
  </si>
  <si>
    <t>5800000000</t>
  </si>
  <si>
    <t>Муниципальная программа "Пожарная безопасность на объектах бюджетной сферы Александровского района на 2022-2026 годы"</t>
  </si>
  <si>
    <t>5800100000</t>
  </si>
  <si>
    <t>Обеспечение раннего обнаружения пожара и организованного проведения эвакуации</t>
  </si>
  <si>
    <t>5800100001</t>
  </si>
  <si>
    <t>Установка и обслуживание систем автоматической пожарной сигнализации в административных зданиях</t>
  </si>
  <si>
    <t>5800100004</t>
  </si>
  <si>
    <t>Установка эвакуационных лестниц</t>
  </si>
  <si>
    <t>5800100005</t>
  </si>
  <si>
    <t>Монтаж, настройка и обслуживание объектов станции радиосистемы передачи данных о пожаре ПАК "Стрелец-Мониторинг" управления оповещения</t>
  </si>
  <si>
    <t>5800100006</t>
  </si>
  <si>
    <t>Техническое обслуживание систем пожаротушения</t>
  </si>
  <si>
    <t>5800100008</t>
  </si>
  <si>
    <t>Капитальный ремонт автоматической пожарной сигнализации</t>
  </si>
  <si>
    <t>5800200000</t>
  </si>
  <si>
    <t>Увеличение времени безопасного пребывания персонала на объектах бюджетной сферы при возникновении пожаров</t>
  </si>
  <si>
    <t>5800200003</t>
  </si>
  <si>
    <t>Проведение огнезащитной обработки деревянных конструкций чердачных помещений</t>
  </si>
  <si>
    <t>5800200004</t>
  </si>
  <si>
    <t>Приобретение огнетушителей, противопожарного оборудования и снаряжения, перезарядка огнетушителей</t>
  </si>
  <si>
    <t>5800200006</t>
  </si>
  <si>
    <t>Проверка качества огнезащитной обработки деревянных конструкций</t>
  </si>
  <si>
    <t>5800300000</t>
  </si>
  <si>
    <t>Обеспечение мер первичной пожарной безопасности</t>
  </si>
  <si>
    <t>5800300002</t>
  </si>
  <si>
    <t>Замеры сопротивления изоляции в зданиях</t>
  </si>
  <si>
    <t>5800300005</t>
  </si>
  <si>
    <t>0310</t>
  </si>
  <si>
    <t>Содержание пожарных машин в селах района</t>
  </si>
  <si>
    <t>6000000000</t>
  </si>
  <si>
    <t>Муниципальная программа "Повышение энергетической эффективности на территории Александровского района Томской области 2021-2025 годы"</t>
  </si>
  <si>
    <t>6000300000</t>
  </si>
  <si>
    <t>Энергосбережение и повышение энергетической эффективности в системах электроснабжения</t>
  </si>
  <si>
    <t>6000300001</t>
  </si>
  <si>
    <t>Ремонт электропроводки здания Администрации</t>
  </si>
  <si>
    <t>6000400000</t>
  </si>
  <si>
    <t>Оснащение и осуществление расчетов за потребленные, переданные, производимые энергетические ресурсы с использованием приборов учета</t>
  </si>
  <si>
    <t>6000400003</t>
  </si>
  <si>
    <t>Техническое обслуживание узлов учета энергоресурсов</t>
  </si>
  <si>
    <t>6000500000</t>
  </si>
  <si>
    <t>Энергосбережение и повышение энергетической эффективности в бюджетных учреждениях</t>
  </si>
  <si>
    <t>6000500016</t>
  </si>
  <si>
    <t>Оснащение образовательных учреждений фильтрами для очистки воды</t>
  </si>
  <si>
    <t>6000800000</t>
  </si>
  <si>
    <t>Энергосбережение и повышение энергетической эффективности в коммунальной инфраструктуре</t>
  </si>
  <si>
    <t>6000800006</t>
  </si>
  <si>
    <t>Промывка и гидравлическое испытание трубопроводов системы отопления</t>
  </si>
  <si>
    <t>6000800018</t>
  </si>
  <si>
    <t>Промывка системы водоснабжения</t>
  </si>
  <si>
    <t>6100000000</t>
  </si>
  <si>
    <t>Муниципальная программа "Профилактика правонарушений и наркомании на территории Александровского района на 2018-2022 годы и на перспективу до 2025 года"</t>
  </si>
  <si>
    <t>6100100000</t>
  </si>
  <si>
    <t>Организационные мероприятия по профилактике правонарушений на территории Александровского района</t>
  </si>
  <si>
    <t>6100100002</t>
  </si>
  <si>
    <t>Содержание спортивного патриотического клуба "Феникс</t>
  </si>
  <si>
    <t>6100100007</t>
  </si>
  <si>
    <t>Участие в межрегиональном молодежном фестивале гражданских инициатив "Россия - это мы!"</t>
  </si>
  <si>
    <t>6100100009</t>
  </si>
  <si>
    <t>Организация проводов в ряды Российской армии</t>
  </si>
  <si>
    <t>6100100010</t>
  </si>
  <si>
    <t>Содержание мотоклуба</t>
  </si>
  <si>
    <t>6100100011</t>
  </si>
  <si>
    <t>Занятость детей в летний период, в том числе из малообеспеченных семей</t>
  </si>
  <si>
    <t>6100100012</t>
  </si>
  <si>
    <t>Поддержка деятельности народных дружин</t>
  </si>
  <si>
    <t>6100200000</t>
  </si>
  <si>
    <t>Информационно-методическое обеспечение профилактики правонарушений, наркомании, алкоголизма и табакокурения</t>
  </si>
  <si>
    <t>6100200001</t>
  </si>
  <si>
    <t>Информирование граждан о способах и средствах правомерной защиты от преступных и иных посягательств путем проведения соответствующей разъяснительной работы в средствах массовой информации</t>
  </si>
  <si>
    <t>6200000000</t>
  </si>
  <si>
    <t>Муниципальная программа "Развитие физической культуры и спорта в Александровском районе на 2018-2022 годы и на перспективу до 2025 года"</t>
  </si>
  <si>
    <t>6200200000</t>
  </si>
  <si>
    <t>Кадровое обеспечение сферы физической культуры и спорта</t>
  </si>
  <si>
    <t>6200200001</t>
  </si>
  <si>
    <t>Создание условий для предоставления услуг дополнительного образования детей по физкультурно-спортивной направленности</t>
  </si>
  <si>
    <t>6200200002</t>
  </si>
  <si>
    <t>Содержание спортивного комплекса "Обь"</t>
  </si>
  <si>
    <t>6200200003</t>
  </si>
  <si>
    <t>1103</t>
  </si>
  <si>
    <t>Реализация дополнительных предпрофессиональных программ в области физической культуры и спорта</t>
  </si>
  <si>
    <t>6200400000</t>
  </si>
  <si>
    <t>Популяризация физической культуры и занятием спортом</t>
  </si>
  <si>
    <t>6200400001</t>
  </si>
  <si>
    <t>Организация и проведение спортивных мероприятий среди детей и подростков района (зимняя и летняя спартакиада)</t>
  </si>
  <si>
    <t>6200400002</t>
  </si>
  <si>
    <t>Проведение районного спортивного праздника "Лыжня зовет"</t>
  </si>
  <si>
    <t>6200400003</t>
  </si>
  <si>
    <t>Проведение районного спортивного праздника "День физкультурника"</t>
  </si>
  <si>
    <t>6200400004</t>
  </si>
  <si>
    <t>Первенство на Кубок Главы района по самбо</t>
  </si>
  <si>
    <t>6200400005</t>
  </si>
  <si>
    <t>Проведение спортивного мероприятия "Кросс нации"</t>
  </si>
  <si>
    <t>6200400006</t>
  </si>
  <si>
    <t>Содержание проката коньков на стадионе</t>
  </si>
  <si>
    <t>6200400007</t>
  </si>
  <si>
    <t>Обеспечение участия спортивных сборных команд района в официальных региональных спортивных, физкультурных мероприятиях, проводимых на территории Томской области</t>
  </si>
  <si>
    <t>6200440320</t>
  </si>
  <si>
    <t>620P500000</t>
  </si>
  <si>
    <t>Спорт - Норма жизни</t>
  </si>
  <si>
    <t>620P540006</t>
  </si>
  <si>
    <t>1102</t>
  </si>
  <si>
    <t>Приобретение оборудования для малобюджетных спортивных площадок по месту жительства и учебы на территории Томской области</t>
  </si>
  <si>
    <t>620P540008</t>
  </si>
  <si>
    <t>Обеспечение условий для развития физической культуры и массового спорта</t>
  </si>
  <si>
    <t>6240000000</t>
  </si>
  <si>
    <t>Ремонт стадиона</t>
  </si>
  <si>
    <t>6241000001</t>
  </si>
  <si>
    <t>Укрепление материально-технической базы физической культуры и спорта (ремонт стадиона, софинансирование)</t>
  </si>
  <si>
    <t>6241000002</t>
  </si>
  <si>
    <t>Ремонт стадиона, 2 очередь</t>
  </si>
  <si>
    <t>62410S0000</t>
  </si>
  <si>
    <t>6300000000</t>
  </si>
  <si>
    <t>Муниципальная программа "Развитие рыбной промышленности в Александровском районе на 2021-2025 годы"</t>
  </si>
  <si>
    <t>6300100000</t>
  </si>
  <si>
    <t>Оказание содействия в приобретении современного орудия лова</t>
  </si>
  <si>
    <t>6300140240</t>
  </si>
  <si>
    <t>Мероприятия по развитию рыбохозяйственного комплекса</t>
  </si>
  <si>
    <t>6300200000</t>
  </si>
  <si>
    <t>Возмещению разницы в тарифах за электроэнергию, вырабатываемую дизельными электростанциями и потребляемую промышленными холодильными камерами для хранения рыбной продукции</t>
  </si>
  <si>
    <t>6300240250</t>
  </si>
  <si>
    <t>Компенсация расходов за электроэнергию предприятиям рыбохозяйственного комплекса</t>
  </si>
  <si>
    <t>6300400000</t>
  </si>
  <si>
    <t>Реализация мероприятия по развитию рыбоконсервных производств в Александровском районе</t>
  </si>
  <si>
    <t>6300441090</t>
  </si>
  <si>
    <t>6400000000</t>
  </si>
  <si>
    <t>Муниципальная программа "Развитие образования в Александровском районе на 2021- 2025 годы"</t>
  </si>
  <si>
    <t>6400100000</t>
  </si>
  <si>
    <t>Мероприятия, направленные на предоставление общедоступного и бесплатного начального общего, основного общего, среднего общего образования по основным образовательным программам</t>
  </si>
  <si>
    <t>6400100001</t>
  </si>
  <si>
    <t>Реализация образовательных программ начального, основного и среднего общего образования, адаптированных образовательных программ</t>
  </si>
  <si>
    <t>6400100002</t>
  </si>
  <si>
    <t>Организация подвоза обучающихся детей из населенных пунктов района к общеобразовательным учреждениям</t>
  </si>
  <si>
    <t>6400200000</t>
  </si>
  <si>
    <t>Мероприятия, направленные на представление общедоступного, бесплатного дошкольного образования</t>
  </si>
  <si>
    <t>6400200002</t>
  </si>
  <si>
    <t>Реализация образовательных программ дошкольного образования</t>
  </si>
  <si>
    <t>6400300000</t>
  </si>
  <si>
    <t>Мероприятия, направленные на предоставление дополнительного образования детям в учреждениях дополнительного образования</t>
  </si>
  <si>
    <t>6400300001</t>
  </si>
  <si>
    <t>Реализация дополнительных общеобразовательных программ</t>
  </si>
  <si>
    <t>6400300002</t>
  </si>
  <si>
    <t>Обеспечение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</si>
  <si>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>6400400000</t>
  </si>
  <si>
    <t>Организация системы управления образовательными учреждениями в части методического, финансово - экономического и материально - технического обеспечения</t>
  </si>
  <si>
    <t>6400400001</t>
  </si>
  <si>
    <t>Поощрение медалистов</t>
  </si>
  <si>
    <t>6400400002</t>
  </si>
  <si>
    <t>Проведение районной олимпиады среди школьников</t>
  </si>
  <si>
    <t>6400400003</t>
  </si>
  <si>
    <t>Участие школьников в областных предметных олимпиадах</t>
  </si>
  <si>
    <t>6400400004</t>
  </si>
  <si>
    <t>Проведение учебных сборов для учеников старших классов</t>
  </si>
  <si>
    <t>6400400005</t>
  </si>
  <si>
    <t>6400400007</t>
  </si>
  <si>
    <t>Осуществление централизованного управления общеобразовательными учреждениями</t>
  </si>
  <si>
    <t>6400400008</t>
  </si>
  <si>
    <t>Проведение мероприятий экологической направленности</t>
  </si>
  <si>
    <t>6400400010</t>
  </si>
  <si>
    <t>Укрепление материально-технической базы учреждений</t>
  </si>
  <si>
    <t>6400400011</t>
  </si>
  <si>
    <t>Проведение акарицидной обработки территории образовательных учреждений</t>
  </si>
  <si>
    <t>6400400012</t>
  </si>
  <si>
    <t>Уборка снега в образовательных учреждениях</t>
  </si>
  <si>
    <t>6400400013</t>
  </si>
  <si>
    <t>Обучение специалистов по ОТ и ТБ, ГОиЧС</t>
  </si>
  <si>
    <t>6400400014</t>
  </si>
  <si>
    <t>Текущий ремонт образовательных учреждений</t>
  </si>
  <si>
    <t>6400400015</t>
  </si>
  <si>
    <t>6400400016</t>
  </si>
  <si>
    <t>Участие в региональном этапе Всероссийского конкурса юных инспекторов движения "Безопасное колесо"</t>
  </si>
  <si>
    <t>6500000000</t>
  </si>
  <si>
    <t>Муниципальная программа "Комплексное развитие систем коммунальной инфраструктуры на территории Александровского района на 2021-2025 годы"</t>
  </si>
  <si>
    <t>6500100000</t>
  </si>
  <si>
    <t>Теплоснабжение</t>
  </si>
  <si>
    <t>6500100001</t>
  </si>
  <si>
    <t>Обследование дымовых труб</t>
  </si>
  <si>
    <t>6500100002</t>
  </si>
  <si>
    <t>6500100005</t>
  </si>
  <si>
    <t>Приобретение водогрейного котла для обеспечения теплоснабжения</t>
  </si>
  <si>
    <t>6500100009</t>
  </si>
  <si>
    <t>На пополнение оборотных средств, для завоза угля на отопительный сезон, организациям оказывающих услуги учреждениям бюджетной сферы</t>
  </si>
  <si>
    <t>6500140910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</si>
  <si>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</si>
  <si>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6500200000</t>
  </si>
  <si>
    <t>Водоснабжение</t>
  </si>
  <si>
    <t>6500200001</t>
  </si>
  <si>
    <t>Мероприятия по обеспечению населения Александровского района чистой питьевой водой (обслуживание станции водоочистки)</t>
  </si>
  <si>
    <t>6500200008</t>
  </si>
  <si>
    <t>Оформление и согласование проекта зон санитарной охраны подземных источников водоснабжения для скважин</t>
  </si>
  <si>
    <t>6500400000</t>
  </si>
  <si>
    <t>Электроснабжение</t>
  </si>
  <si>
    <t>6500400001</t>
  </si>
  <si>
    <t>Оплата потерь по электроэнергии</t>
  </si>
  <si>
    <t>6500400002</t>
  </si>
  <si>
    <t>Ежегодное обслуживание линий электропередач п. Северный</t>
  </si>
  <si>
    <t>6500400005</t>
  </si>
  <si>
    <t>Оплата услуг по расчету нормативов удельного расхода топлива дизельной электростанцией</t>
  </si>
  <si>
    <t>6500400006</t>
  </si>
  <si>
    <t>Приобретение приборов учета в дизельную электростанцию</t>
  </si>
  <si>
    <t>6500400007</t>
  </si>
  <si>
    <t>Приобретение дизель генератора для дизельной электростанции</t>
  </si>
  <si>
    <t>6500440910</t>
  </si>
  <si>
    <t>6600000000</t>
  </si>
  <si>
    <t>Муниципальная программа "Развитие культуры, спорта и молодежной политики в Александровском районе на 2019 - 2025 годы"</t>
  </si>
  <si>
    <t>6600100000</t>
  </si>
  <si>
    <t>Мероприятия, направленные на предоставление услуг в сфере культуры</t>
  </si>
  <si>
    <t>6600100001</t>
  </si>
  <si>
    <t>Финансовое обеспечение деятельности отдела культуры, спорта и молодежной политики</t>
  </si>
  <si>
    <t>6600200000</t>
  </si>
  <si>
    <t>Мероприятия, направленные на предоставление культурно-досуговых услуг населению</t>
  </si>
  <si>
    <t>6600200001</t>
  </si>
  <si>
    <t>Налог на имущество</t>
  </si>
  <si>
    <t>66002L4670</t>
  </si>
  <si>
    <t>Обеспечение развития и укрепления материально-технической базы домов культуры в населенных пунктах с числом жителей до 50 тыс. человек</t>
  </si>
  <si>
    <t>6600300000</t>
  </si>
  <si>
    <t>Мероприятия, направленные на предоставление услуг в сфере библиотечного обслуживания населения</t>
  </si>
  <si>
    <t>6600300001</t>
  </si>
  <si>
    <t>Обеспечение деятельности библиотечного комплекса</t>
  </si>
  <si>
    <t>6600300002</t>
  </si>
  <si>
    <t>Создание и оснащение учебно-материальной базы и учебно-консультационного пункта</t>
  </si>
  <si>
    <t>66003L5190</t>
  </si>
  <si>
    <t>Государственная поддержка отрасли культуры (на модернизацию библиотек в части комплектования книжных фондов библиотек муниципальных образований</t>
  </si>
  <si>
    <t>6600400000</t>
  </si>
  <si>
    <t>Мероприятия, направленные на обслуживание населения в сфере дополнительного образования в культуре</t>
  </si>
  <si>
    <t>6600400001</t>
  </si>
  <si>
    <t>Обеспечение деятельности учреждений дополнительного образования в сфере культуры</t>
  </si>
  <si>
    <t>6600400003</t>
  </si>
  <si>
    <t>Ремонт помещений учреждения</t>
  </si>
  <si>
    <t>6600900000</t>
  </si>
  <si>
    <t>Мероприятия, направленные на предоставление услуг по показу кинофильмов</t>
  </si>
  <si>
    <t>6600900001</t>
  </si>
  <si>
    <t>Обеспечение деятельности по показу кинофильмов</t>
  </si>
  <si>
    <t>660A100000</t>
  </si>
  <si>
    <t>Культурная среда</t>
  </si>
  <si>
    <t>660A155192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</si>
  <si>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</t>
  </si>
  <si>
    <t>6700000000</t>
  </si>
  <si>
    <t>Муниципальная программа "Проведение капитального ремонта многоквартирных жилых домов на территории Александровского района в 2018 - 2022 годах и на плановый период до 2023 года"</t>
  </si>
  <si>
    <t>6700100000</t>
  </si>
  <si>
    <t>Повышение качества условий проживания граждан</t>
  </si>
  <si>
    <t>6700100001</t>
  </si>
  <si>
    <t>0501</t>
  </si>
  <si>
    <t>9900000000</t>
  </si>
  <si>
    <t>Непрограммное направление расходов</t>
  </si>
  <si>
    <t>9900000006</t>
  </si>
  <si>
    <t>Членский взнос в ассоциацию "Совет муниципальных образований Томской области"</t>
  </si>
  <si>
    <t>9900000022</t>
  </si>
  <si>
    <t>Переподготовка и повышение квалификации</t>
  </si>
  <si>
    <t>9900100000</t>
  </si>
  <si>
    <t>Руководство и управление в сфере установленных функций органов местного самоуправления муниципальных образований</t>
  </si>
  <si>
    <t>9900100010</t>
  </si>
  <si>
    <t>0102</t>
  </si>
  <si>
    <t>Глава муниципального образования</t>
  </si>
  <si>
    <t>9900100020</t>
  </si>
  <si>
    <t>Заместители высшего должностного лица муниципального образования</t>
  </si>
  <si>
    <t>9900100031</t>
  </si>
  <si>
    <t>906</t>
  </si>
  <si>
    <t>9900100032</t>
  </si>
  <si>
    <t>Расходы на содержание прочих работников органов местного самоуправления</t>
  </si>
  <si>
    <t>9900100033</t>
  </si>
  <si>
    <t>Расходы на обеспечение муниципальных нужд</t>
  </si>
  <si>
    <t>9900200000</t>
  </si>
  <si>
    <t>Резервные фонды</t>
  </si>
  <si>
    <t>9900200001</t>
  </si>
  <si>
    <t>Резервные фонды органов местного самоуправления (районный бюджет)</t>
  </si>
  <si>
    <t>0111</t>
  </si>
  <si>
    <t>9900200002</t>
  </si>
  <si>
    <t>Резервный фонд местных администраций муниципального образования по предупреждению и ликвидации чрезвычайных ситуаций и последствий стихийных бедствий (районный бюджет)</t>
  </si>
  <si>
    <t>9900200003</t>
  </si>
  <si>
    <t>Резерв средств для обеспечения софинансирования при участии в реализации государственных программ</t>
  </si>
  <si>
    <t>2</t>
  </si>
  <si>
    <t>3</t>
  </si>
  <si>
    <t>4</t>
  </si>
  <si>
    <t>5</t>
  </si>
  <si>
    <t>6</t>
  </si>
  <si>
    <t>7</t>
  </si>
  <si>
    <t>5640200000</t>
  </si>
  <si>
    <t>5640200001</t>
  </si>
  <si>
    <t>6200400008</t>
  </si>
  <si>
    <t>6500300000</t>
  </si>
  <si>
    <t>6500300008</t>
  </si>
  <si>
    <t>9901100000</t>
  </si>
  <si>
    <t>расходы ограниченные текущим годом</t>
  </si>
  <si>
    <t>раходы за счет договоров соцпартнерства</t>
  </si>
  <si>
    <t>Базовые расходы</t>
  </si>
  <si>
    <t>досчет ФОТ</t>
  </si>
  <si>
    <t>Увеличение расходов на коммунальные услуги</t>
  </si>
  <si>
    <t xml:space="preserve">Обеспечение проезда по направлениям врачей в медицинские организации, расположенные на территории Томской области, оказывающие специализированную медицинскую помощь, лиц, 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</si>
  <si>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</t>
  </si>
  <si>
    <t>Создание условий для эффективного функционирования спортивных объектов на территории Александровского района</t>
  </si>
  <si>
    <t>Водоотведение, сбор и утилизация твердых бытовых отходов</t>
  </si>
  <si>
    <t>Реализация плана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</t>
  </si>
  <si>
    <t>Резерв средств для обеспечения повышения минимального размера оплаты труда с начала текущего года</t>
  </si>
  <si>
    <t>Условно утвержденные расходы</t>
  </si>
  <si>
    <t>Всего на 2023 г.</t>
  </si>
  <si>
    <t>2024г.</t>
  </si>
  <si>
    <t>2025г.</t>
  </si>
  <si>
    <t>1</t>
  </si>
  <si>
    <t>8</t>
  </si>
  <si>
    <t>9</t>
  </si>
  <si>
    <t>10</t>
  </si>
  <si>
    <t>11</t>
  </si>
  <si>
    <t>12</t>
  </si>
  <si>
    <t>13</t>
  </si>
  <si>
    <t>14</t>
  </si>
  <si>
    <t>Ассигнования 2022 год на 01.08.2022</t>
  </si>
  <si>
    <t>дополнительная потребность по заявкам</t>
  </si>
  <si>
    <t>Расчет предельных бюджетных ассигнований по формированию бюджета муниципального образования "Александровский район" на 2023-2024 годы</t>
  </si>
  <si>
    <t>Разработка ПСД на строительство детской площадки по адресу с. Александровское , ул. Ленина, земельный участок 8/2</t>
  </si>
  <si>
    <t>Разработка ПСД на строительство детской площадки по адресу с. Александровское , ул. Молодежная, земельный участок 22/1</t>
  </si>
  <si>
    <t>Капитальный ремонт внутреннего водопровода в здании МКОУ СОШ с. Назино</t>
  </si>
  <si>
    <t>Межбюджетные трансферты на содержание зимника т.н.. Медведево- п. Северный</t>
  </si>
  <si>
    <t>Приобретение автомобиля п. Северный</t>
  </si>
  <si>
    <t>Обустройство мкр.ИЖЗ ул. Пролетарская- ул. Багряная. Водоснабжение. Уличная дренажная система в с. Александровское Александровского района Томской области</t>
  </si>
  <si>
    <t>Капитальный ремонт ограждения кладбища в с. Новоникольское Александровского района Томской области</t>
  </si>
  <si>
    <t>На реализацию в муниципальных образовательных организациях мероприятий, направленных на предупреждение распространения коронавирусной инфекции на территории района</t>
  </si>
  <si>
    <t>Актуализация схем теплоснабжения с. Александровское</t>
  </si>
  <si>
    <t>Подготовка ПСД под строительство микрорайона жилой застройки для домов в рамках программы по переселению граждан из аварийного жилого фонда с. Александровское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</si>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</sst>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i/>
      <sz val="8"/>
      <name val="Arial"/>
    </font>
    <font>
      <sz val="8"/>
      <name val="Arial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164" fontId="3" fillId="0" borderId="3" xfId="0" applyNumberFormat="1" applyFont="1" applyBorder="1" applyAlignment="1" applyProtection="1">
      <alignment horizontal="righ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righ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164" fontId="2" fillId="0" borderId="4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right" vertical="center" wrapText="1"/>
    </xf>
    <xf numFmtId="164" fontId="0" fillId="0" borderId="0" xfId="0" applyNumberFormat="1"/>
    <xf numFmtId="164" fontId="3" fillId="2" borderId="3" xfId="0" applyNumberFormat="1" applyFont="1" applyFill="1" applyBorder="1" applyAlignment="1" applyProtection="1">
      <alignment horizontal="right"/>
    </xf>
    <xf numFmtId="164" fontId="2" fillId="2" borderId="4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 wrapText="1"/>
    </xf>
    <xf numFmtId="164" fontId="5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164" fontId="2" fillId="0" borderId="6" xfId="0" applyNumberFormat="1" applyFont="1" applyBorder="1" applyAlignment="1" applyProtection="1">
      <alignment horizontal="right" vertical="center" wrapText="1"/>
    </xf>
    <xf numFmtId="164" fontId="2" fillId="2" borderId="6" xfId="0" applyNumberFormat="1" applyFont="1" applyFill="1" applyBorder="1" applyAlignment="1" applyProtection="1">
      <alignment horizontal="right" vertical="center" wrapText="1"/>
    </xf>
    <xf numFmtId="164" fontId="5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5" fillId="0" borderId="5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64" fontId="6" fillId="0" borderId="5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wrapText="1"/>
    </xf>
    <xf numFmtId="0" fontId="0" fillId="0" borderId="0" xfId="0" applyAlignment="1">
      <alignment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wrapText="1"/>
    </xf>
    <xf numFmtId="0" fontId="0" fillId="0" borderId="14" xfId="0" applyBorder="1" applyAlignment="1">
      <alignment wrapText="1"/>
    </xf>
    <xf numFmtId="0" fontId="0" fillId="0" borderId="13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321</xdr:row>
      <xdr:rowOff>190500</xdr:rowOff>
    </xdr:from>
    <xdr:to>
      <xdr:col>6</xdr:col>
      <xdr:colOff>0</xdr:colOff>
      <xdr:row>324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2778125" y="102635050"/>
          <a:ext cx="2301875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1</xdr:col>
      <xdr:colOff>0</xdr:colOff>
      <xdr:row>325</xdr:row>
      <xdr:rowOff>76200</xdr:rowOff>
    </xdr:from>
    <xdr:to>
      <xdr:col>6</xdr:col>
      <xdr:colOff>0</xdr:colOff>
      <xdr:row>327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2778125" y="103184325"/>
          <a:ext cx="2301875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321"/>
  <sheetViews>
    <sheetView showGridLines="0" tabSelected="1" view="pageBreakPreview" zoomScale="60" zoomScaleNormal="100" workbookViewId="0">
      <pane xSplit="10" ySplit="7" topLeftCell="K293" activePane="bottomRight" state="frozen"/>
      <selection pane="topRight" activeCell="K1" sqref="K1"/>
      <selection pane="bottomLeft" activeCell="A15" sqref="A15"/>
      <selection pane="bottomRight" activeCell="L325" sqref="L325"/>
    </sheetView>
  </sheetViews>
  <sheetFormatPr defaultRowHeight="12.75" outlineLevelRow="2" x14ac:dyDescent="0.2"/>
  <cols>
    <col min="1" max="1" width="41.7109375" customWidth="1"/>
    <col min="2" max="2" width="11.5703125" customWidth="1"/>
    <col min="3" max="3" width="6.7109375" customWidth="1"/>
    <col min="4" max="4" width="6.140625" customWidth="1"/>
    <col min="5" max="5" width="9.28515625" hidden="1" customWidth="1"/>
    <col min="6" max="6" width="10" customWidth="1"/>
    <col min="7" max="7" width="10.5703125" customWidth="1"/>
    <col min="8" max="8" width="10" customWidth="1"/>
    <col min="9" max="9" width="11.42578125" customWidth="1"/>
    <col min="10" max="15" width="10.5703125" customWidth="1"/>
  </cols>
  <sheetData>
    <row r="1" spans="1:15" x14ac:dyDescent="0.2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">
      <c r="A2" s="41" t="s">
        <v>557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B3" s="43"/>
      <c r="C3" s="44"/>
      <c r="D3" s="44"/>
      <c r="E3" s="44"/>
      <c r="F3" s="44"/>
      <c r="G3" s="44"/>
      <c r="H3" s="3"/>
      <c r="M3" s="22"/>
    </row>
    <row r="4" spans="1:15" x14ac:dyDescent="0.2">
      <c r="A4" s="52" t="s">
        <v>568</v>
      </c>
      <c r="B4" s="5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56.25" x14ac:dyDescent="0.2">
      <c r="A5" s="38" t="s">
        <v>4</v>
      </c>
      <c r="B5" s="38" t="s">
        <v>0</v>
      </c>
      <c r="C5" s="38" t="s">
        <v>1</v>
      </c>
      <c r="D5" s="38" t="s">
        <v>2</v>
      </c>
      <c r="E5" s="38" t="s">
        <v>3</v>
      </c>
      <c r="F5" s="38" t="s">
        <v>555</v>
      </c>
      <c r="G5" s="38" t="s">
        <v>532</v>
      </c>
      <c r="H5" s="38" t="s">
        <v>533</v>
      </c>
      <c r="I5" s="39" t="s">
        <v>534</v>
      </c>
      <c r="J5" s="38" t="s">
        <v>535</v>
      </c>
      <c r="K5" s="38" t="s">
        <v>536</v>
      </c>
      <c r="L5" s="38" t="s">
        <v>556</v>
      </c>
      <c r="M5" s="39" t="s">
        <v>544</v>
      </c>
      <c r="N5" s="38" t="s">
        <v>545</v>
      </c>
      <c r="O5" s="38" t="s">
        <v>546</v>
      </c>
    </row>
    <row r="6" spans="1:15" x14ac:dyDescent="0.2">
      <c r="A6" s="38" t="s">
        <v>547</v>
      </c>
      <c r="B6" s="38" t="s">
        <v>520</v>
      </c>
      <c r="C6" s="38" t="s">
        <v>521</v>
      </c>
      <c r="D6" s="38" t="s">
        <v>522</v>
      </c>
      <c r="E6" s="38"/>
      <c r="F6" s="38" t="s">
        <v>523</v>
      </c>
      <c r="G6" s="38" t="s">
        <v>524</v>
      </c>
      <c r="H6" s="38" t="s">
        <v>525</v>
      </c>
      <c r="I6" s="39" t="s">
        <v>548</v>
      </c>
      <c r="J6" s="38" t="s">
        <v>549</v>
      </c>
      <c r="K6" s="38" t="s">
        <v>550</v>
      </c>
      <c r="L6" s="38" t="s">
        <v>551</v>
      </c>
      <c r="M6" s="39" t="s">
        <v>552</v>
      </c>
      <c r="N6" s="38" t="s">
        <v>553</v>
      </c>
      <c r="O6" s="38" t="s">
        <v>554</v>
      </c>
    </row>
    <row r="7" spans="1:15" x14ac:dyDescent="0.2">
      <c r="A7" s="8"/>
      <c r="B7" s="5" t="s">
        <v>5</v>
      </c>
      <c r="C7" s="6"/>
      <c r="D7" s="6"/>
      <c r="E7" s="7">
        <v>344888.5</v>
      </c>
      <c r="F7" s="7">
        <f t="shared" ref="F7:O7" si="0">SUM(F8,F15,F19,F24,F57,F95,F104,F107,F123,F138,F167,F190,F200,F224,F231,F260,F280,F298,F301)</f>
        <v>344888.39999999997</v>
      </c>
      <c r="G7" s="7">
        <f t="shared" si="0"/>
        <v>38454.799999999996</v>
      </c>
      <c r="H7" s="7">
        <f t="shared" si="0"/>
        <v>21280</v>
      </c>
      <c r="I7" s="23">
        <f t="shared" si="0"/>
        <v>283859.7</v>
      </c>
      <c r="J7" s="7">
        <f t="shared" si="0"/>
        <v>4416.2000000000007</v>
      </c>
      <c r="K7" s="7">
        <f t="shared" si="0"/>
        <v>732.3</v>
      </c>
      <c r="L7" s="7">
        <f t="shared" si="0"/>
        <v>21527.4</v>
      </c>
      <c r="M7" s="23">
        <f t="shared" si="0"/>
        <v>310535.60000000003</v>
      </c>
      <c r="N7" s="7">
        <f t="shared" si="0"/>
        <v>298072.60000000003</v>
      </c>
      <c r="O7" s="7">
        <f t="shared" si="0"/>
        <v>302899.40000000002</v>
      </c>
    </row>
    <row r="8" spans="1:15" ht="45" x14ac:dyDescent="0.2">
      <c r="A8" s="18" t="s">
        <v>7</v>
      </c>
      <c r="B8" s="19" t="s">
        <v>6</v>
      </c>
      <c r="C8" s="20"/>
      <c r="D8" s="20"/>
      <c r="E8" s="21">
        <v>2373</v>
      </c>
      <c r="F8" s="21">
        <f>SUM(F9,F13)</f>
        <v>2373</v>
      </c>
      <c r="G8" s="21">
        <f>SUM(G9,G13)</f>
        <v>2373</v>
      </c>
      <c r="H8" s="21">
        <f t="shared" ref="H8:O8" si="1">SUM(H9,H13)</f>
        <v>0</v>
      </c>
      <c r="I8" s="21">
        <f t="shared" si="1"/>
        <v>0</v>
      </c>
      <c r="J8" s="21">
        <f t="shared" si="1"/>
        <v>0</v>
      </c>
      <c r="K8" s="21">
        <f t="shared" si="1"/>
        <v>0</v>
      </c>
      <c r="L8" s="21">
        <f t="shared" si="1"/>
        <v>0</v>
      </c>
      <c r="M8" s="21">
        <f t="shared" si="1"/>
        <v>0</v>
      </c>
      <c r="N8" s="21">
        <f t="shared" ref="N8" si="2">SUM(N9,N13)</f>
        <v>0</v>
      </c>
      <c r="O8" s="21">
        <f t="shared" si="1"/>
        <v>0</v>
      </c>
    </row>
    <row r="9" spans="1:15" ht="22.5" outlineLevel="1" x14ac:dyDescent="0.2">
      <c r="A9" s="12" t="s">
        <v>9</v>
      </c>
      <c r="B9" s="9" t="s">
        <v>8</v>
      </c>
      <c r="C9" s="10"/>
      <c r="D9" s="10"/>
      <c r="E9" s="11">
        <v>840</v>
      </c>
      <c r="F9" s="11">
        <f>SUM(F10:F12)</f>
        <v>840</v>
      </c>
      <c r="G9" s="11">
        <f>SUM(G10:G12)</f>
        <v>840</v>
      </c>
      <c r="H9" s="11">
        <f t="shared" ref="H9:O9" si="3">SUM(H10:H12)</f>
        <v>0</v>
      </c>
      <c r="I9" s="21">
        <f t="shared" si="3"/>
        <v>0</v>
      </c>
      <c r="J9" s="11">
        <f t="shared" si="3"/>
        <v>0</v>
      </c>
      <c r="K9" s="11">
        <f t="shared" si="3"/>
        <v>0</v>
      </c>
      <c r="L9" s="11">
        <f t="shared" si="3"/>
        <v>0</v>
      </c>
      <c r="M9" s="21">
        <f t="shared" si="3"/>
        <v>0</v>
      </c>
      <c r="N9" s="11">
        <f t="shared" ref="N9" si="4">SUM(N10:N12)</f>
        <v>0</v>
      </c>
      <c r="O9" s="11">
        <f t="shared" si="3"/>
        <v>0</v>
      </c>
    </row>
    <row r="10" spans="1:15" ht="33.75" outlineLevel="2" x14ac:dyDescent="0.2">
      <c r="A10" s="15" t="s">
        <v>558</v>
      </c>
      <c r="B10" s="13" t="s">
        <v>10</v>
      </c>
      <c r="C10" s="13" t="s">
        <v>11</v>
      </c>
      <c r="D10" s="13" t="s">
        <v>12</v>
      </c>
      <c r="E10" s="14">
        <v>190</v>
      </c>
      <c r="F10" s="14">
        <v>190</v>
      </c>
      <c r="G10" s="14">
        <v>190</v>
      </c>
      <c r="H10" s="14"/>
      <c r="I10" s="24">
        <f>F10-G10-H10</f>
        <v>0</v>
      </c>
      <c r="J10" s="14"/>
      <c r="K10" s="14"/>
      <c r="L10" s="14"/>
      <c r="M10" s="24">
        <f>SUM(I10:L10)</f>
        <v>0</v>
      </c>
      <c r="N10" s="14"/>
      <c r="O10" s="14"/>
    </row>
    <row r="11" spans="1:15" ht="33.75" outlineLevel="2" x14ac:dyDescent="0.2">
      <c r="A11" s="15" t="s">
        <v>14</v>
      </c>
      <c r="B11" s="13" t="s">
        <v>13</v>
      </c>
      <c r="C11" s="13" t="s">
        <v>11</v>
      </c>
      <c r="D11" s="13" t="s">
        <v>12</v>
      </c>
      <c r="E11" s="14">
        <v>590</v>
      </c>
      <c r="F11" s="14">
        <v>590</v>
      </c>
      <c r="G11" s="14">
        <v>590</v>
      </c>
      <c r="H11" s="14"/>
      <c r="I11" s="24">
        <f t="shared" ref="I11:I14" si="5">F11-G11-H11</f>
        <v>0</v>
      </c>
      <c r="J11" s="14"/>
      <c r="K11" s="14"/>
      <c r="L11" s="14"/>
      <c r="M11" s="24">
        <f t="shared" ref="M11:M12" si="6">SUM(I11:L11)</f>
        <v>0</v>
      </c>
      <c r="N11" s="14"/>
      <c r="O11" s="14"/>
    </row>
    <row r="12" spans="1:15" ht="33.75" outlineLevel="2" x14ac:dyDescent="0.2">
      <c r="A12" s="15" t="s">
        <v>559</v>
      </c>
      <c r="B12" s="13" t="s">
        <v>15</v>
      </c>
      <c r="C12" s="13" t="s">
        <v>11</v>
      </c>
      <c r="D12" s="13" t="s">
        <v>12</v>
      </c>
      <c r="E12" s="14">
        <v>60</v>
      </c>
      <c r="F12" s="14">
        <v>60</v>
      </c>
      <c r="G12" s="14">
        <v>60</v>
      </c>
      <c r="H12" s="14"/>
      <c r="I12" s="24">
        <f t="shared" si="5"/>
        <v>0</v>
      </c>
      <c r="J12" s="14"/>
      <c r="K12" s="14"/>
      <c r="L12" s="14"/>
      <c r="M12" s="24">
        <f t="shared" si="6"/>
        <v>0</v>
      </c>
      <c r="N12" s="14"/>
      <c r="O12" s="14"/>
    </row>
    <row r="13" spans="1:15" ht="45" outlineLevel="1" x14ac:dyDescent="0.2">
      <c r="A13" s="12" t="s">
        <v>17</v>
      </c>
      <c r="B13" s="9" t="s">
        <v>16</v>
      </c>
      <c r="C13" s="10"/>
      <c r="D13" s="10"/>
      <c r="E13" s="11">
        <v>1533</v>
      </c>
      <c r="F13" s="11">
        <f>SUM(F14)</f>
        <v>1533</v>
      </c>
      <c r="G13" s="11">
        <f>SUM(G14)</f>
        <v>1533</v>
      </c>
      <c r="H13" s="11">
        <f t="shared" ref="H13:O13" si="7">SUM(H14)</f>
        <v>0</v>
      </c>
      <c r="I13" s="21">
        <f t="shared" si="7"/>
        <v>0</v>
      </c>
      <c r="J13" s="11">
        <f t="shared" si="7"/>
        <v>0</v>
      </c>
      <c r="K13" s="11">
        <f t="shared" si="7"/>
        <v>0</v>
      </c>
      <c r="L13" s="11">
        <f t="shared" si="7"/>
        <v>0</v>
      </c>
      <c r="M13" s="21">
        <f t="shared" si="7"/>
        <v>0</v>
      </c>
      <c r="N13" s="11">
        <f t="shared" si="7"/>
        <v>0</v>
      </c>
      <c r="O13" s="11">
        <f t="shared" si="7"/>
        <v>0</v>
      </c>
    </row>
    <row r="14" spans="1:15" ht="45" outlineLevel="2" x14ac:dyDescent="0.2">
      <c r="A14" s="15" t="s">
        <v>17</v>
      </c>
      <c r="B14" s="13" t="s">
        <v>16</v>
      </c>
      <c r="C14" s="13" t="s">
        <v>11</v>
      </c>
      <c r="D14" s="13" t="s">
        <v>12</v>
      </c>
      <c r="E14" s="14">
        <v>1533</v>
      </c>
      <c r="F14" s="14">
        <v>1533</v>
      </c>
      <c r="G14" s="14">
        <v>1533</v>
      </c>
      <c r="H14" s="14"/>
      <c r="I14" s="24">
        <f t="shared" si="5"/>
        <v>0</v>
      </c>
      <c r="J14" s="14"/>
      <c r="K14" s="14"/>
      <c r="L14" s="14"/>
      <c r="M14" s="24">
        <f>SUM(I14:L14)</f>
        <v>0</v>
      </c>
      <c r="N14" s="14"/>
      <c r="O14" s="14"/>
    </row>
    <row r="15" spans="1:15" ht="45" x14ac:dyDescent="0.2">
      <c r="A15" s="18" t="s">
        <v>19</v>
      </c>
      <c r="B15" s="19" t="s">
        <v>18</v>
      </c>
      <c r="C15" s="20"/>
      <c r="D15" s="20"/>
      <c r="E15" s="21">
        <v>885</v>
      </c>
      <c r="F15" s="21">
        <f>SUM(F16)</f>
        <v>885</v>
      </c>
      <c r="G15" s="21">
        <f>SUM(G16)</f>
        <v>0</v>
      </c>
      <c r="H15" s="21">
        <f t="shared" ref="H15:O15" si="8">SUM(H16)</f>
        <v>0</v>
      </c>
      <c r="I15" s="21">
        <f t="shared" si="8"/>
        <v>885</v>
      </c>
      <c r="J15" s="21">
        <f t="shared" si="8"/>
        <v>0</v>
      </c>
      <c r="K15" s="21">
        <f t="shared" si="8"/>
        <v>0</v>
      </c>
      <c r="L15" s="21">
        <f t="shared" si="8"/>
        <v>86.5</v>
      </c>
      <c r="M15" s="21">
        <f t="shared" si="8"/>
        <v>971.5</v>
      </c>
      <c r="N15" s="21">
        <f t="shared" si="8"/>
        <v>969.8</v>
      </c>
      <c r="O15" s="21">
        <f t="shared" si="8"/>
        <v>969.8</v>
      </c>
    </row>
    <row r="16" spans="1:15" ht="33.75" outlineLevel="1" x14ac:dyDescent="0.2">
      <c r="A16" s="12" t="s">
        <v>21</v>
      </c>
      <c r="B16" s="9" t="s">
        <v>20</v>
      </c>
      <c r="C16" s="10"/>
      <c r="D16" s="10"/>
      <c r="E16" s="11">
        <v>885</v>
      </c>
      <c r="F16" s="11">
        <f>SUM(F17:F18)</f>
        <v>885</v>
      </c>
      <c r="G16" s="11">
        <f>SUM(G17:G18)</f>
        <v>0</v>
      </c>
      <c r="H16" s="11">
        <f t="shared" ref="H16:O16" si="9">SUM(H17:H18)</f>
        <v>0</v>
      </c>
      <c r="I16" s="21">
        <f t="shared" si="9"/>
        <v>885</v>
      </c>
      <c r="J16" s="11">
        <f t="shared" si="9"/>
        <v>0</v>
      </c>
      <c r="K16" s="11">
        <f t="shared" si="9"/>
        <v>0</v>
      </c>
      <c r="L16" s="11">
        <f t="shared" si="9"/>
        <v>86.5</v>
      </c>
      <c r="M16" s="21">
        <f t="shared" si="9"/>
        <v>971.5</v>
      </c>
      <c r="N16" s="11">
        <f t="shared" ref="N16" si="10">SUM(N17:N18)</f>
        <v>969.8</v>
      </c>
      <c r="O16" s="11">
        <f t="shared" si="9"/>
        <v>969.8</v>
      </c>
    </row>
    <row r="17" spans="1:15" ht="33.75" outlineLevel="2" x14ac:dyDescent="0.2">
      <c r="A17" s="15" t="s">
        <v>24</v>
      </c>
      <c r="B17" s="13" t="s">
        <v>22</v>
      </c>
      <c r="C17" s="13" t="s">
        <v>11</v>
      </c>
      <c r="D17" s="13" t="s">
        <v>23</v>
      </c>
      <c r="E17" s="14">
        <v>865.2</v>
      </c>
      <c r="F17" s="14">
        <v>865.2</v>
      </c>
      <c r="G17" s="14"/>
      <c r="H17" s="14"/>
      <c r="I17" s="24">
        <f t="shared" ref="I17:I18" si="11">F17-G17-H17</f>
        <v>865.2</v>
      </c>
      <c r="J17" s="14"/>
      <c r="K17" s="14"/>
      <c r="L17" s="14">
        <v>86.5</v>
      </c>
      <c r="M17" s="24">
        <f t="shared" ref="M17:M18" si="12">SUM(I17:L17)</f>
        <v>951.7</v>
      </c>
      <c r="N17" s="28">
        <v>950</v>
      </c>
      <c r="O17" s="28">
        <v>950</v>
      </c>
    </row>
    <row r="18" spans="1:15" outlineLevel="2" x14ac:dyDescent="0.2">
      <c r="A18" s="15" t="s">
        <v>26</v>
      </c>
      <c r="B18" s="13" t="s">
        <v>25</v>
      </c>
      <c r="C18" s="13" t="s">
        <v>11</v>
      </c>
      <c r="D18" s="13" t="s">
        <v>23</v>
      </c>
      <c r="E18" s="14">
        <v>19.8</v>
      </c>
      <c r="F18" s="14">
        <v>19.8</v>
      </c>
      <c r="G18" s="14"/>
      <c r="H18" s="14"/>
      <c r="I18" s="24">
        <f t="shared" si="11"/>
        <v>19.8</v>
      </c>
      <c r="J18" s="14"/>
      <c r="K18" s="14"/>
      <c r="L18" s="14"/>
      <c r="M18" s="24">
        <f t="shared" si="12"/>
        <v>19.8</v>
      </c>
      <c r="N18" s="28">
        <v>19.8</v>
      </c>
      <c r="O18" s="28">
        <v>19.8</v>
      </c>
    </row>
    <row r="19" spans="1:15" ht="33.75" x14ac:dyDescent="0.2">
      <c r="A19" s="18" t="s">
        <v>28</v>
      </c>
      <c r="B19" s="19" t="s">
        <v>27</v>
      </c>
      <c r="C19" s="20"/>
      <c r="D19" s="20"/>
      <c r="E19" s="21">
        <v>2550</v>
      </c>
      <c r="F19" s="21">
        <f>SUM(F20)</f>
        <v>2550</v>
      </c>
      <c r="G19" s="21">
        <f>SUM(G20)</f>
        <v>2550</v>
      </c>
      <c r="H19" s="21">
        <f t="shared" ref="H19:O19" si="13">SUM(H20)</f>
        <v>0</v>
      </c>
      <c r="I19" s="21">
        <f t="shared" si="13"/>
        <v>0</v>
      </c>
      <c r="J19" s="21">
        <f t="shared" si="13"/>
        <v>0</v>
      </c>
      <c r="K19" s="21">
        <f t="shared" si="13"/>
        <v>0</v>
      </c>
      <c r="L19" s="21">
        <f t="shared" si="13"/>
        <v>0</v>
      </c>
      <c r="M19" s="21">
        <f t="shared" si="13"/>
        <v>0</v>
      </c>
      <c r="N19" s="21">
        <f t="shared" si="13"/>
        <v>0</v>
      </c>
      <c r="O19" s="21">
        <f t="shared" si="13"/>
        <v>0</v>
      </c>
    </row>
    <row r="20" spans="1:15" ht="56.25" outlineLevel="1" x14ac:dyDescent="0.2">
      <c r="A20" s="12" t="s">
        <v>30</v>
      </c>
      <c r="B20" s="9" t="s">
        <v>29</v>
      </c>
      <c r="C20" s="10"/>
      <c r="D20" s="10"/>
      <c r="E20" s="11">
        <v>2550</v>
      </c>
      <c r="F20" s="11">
        <f>SUM(F21:F23)</f>
        <v>2550</v>
      </c>
      <c r="G20" s="11">
        <f>SUM(G21:G23)</f>
        <v>2550</v>
      </c>
      <c r="H20" s="11">
        <f t="shared" ref="H20:O20" si="14">SUM(H21:H23)</f>
        <v>0</v>
      </c>
      <c r="I20" s="21">
        <f t="shared" si="14"/>
        <v>0</v>
      </c>
      <c r="J20" s="11">
        <f t="shared" si="14"/>
        <v>0</v>
      </c>
      <c r="K20" s="11">
        <f t="shared" si="14"/>
        <v>0</v>
      </c>
      <c r="L20" s="11">
        <f t="shared" si="14"/>
        <v>0</v>
      </c>
      <c r="M20" s="21">
        <f t="shared" si="14"/>
        <v>0</v>
      </c>
      <c r="N20" s="11">
        <f t="shared" ref="N20" si="15">SUM(N21:N23)</f>
        <v>0</v>
      </c>
      <c r="O20" s="11">
        <f t="shared" si="14"/>
        <v>0</v>
      </c>
    </row>
    <row r="21" spans="1:15" ht="22.5" outlineLevel="2" x14ac:dyDescent="0.2">
      <c r="A21" s="15" t="s">
        <v>34</v>
      </c>
      <c r="B21" s="13" t="s">
        <v>31</v>
      </c>
      <c r="C21" s="13" t="s">
        <v>32</v>
      </c>
      <c r="D21" s="13" t="s">
        <v>33</v>
      </c>
      <c r="E21" s="14">
        <v>1400</v>
      </c>
      <c r="F21" s="14">
        <v>1400</v>
      </c>
      <c r="G21" s="14">
        <v>1400</v>
      </c>
      <c r="H21" s="14"/>
      <c r="I21" s="24">
        <f t="shared" ref="I21:I23" si="16">F21-G21-H21</f>
        <v>0</v>
      </c>
      <c r="J21" s="14"/>
      <c r="K21" s="14"/>
      <c r="L21" s="14"/>
      <c r="M21" s="24">
        <f t="shared" ref="M21:M23" si="17">SUM(I21:L21)</f>
        <v>0</v>
      </c>
      <c r="N21" s="14"/>
      <c r="O21" s="14"/>
    </row>
    <row r="22" spans="1:15" ht="22.5" outlineLevel="2" x14ac:dyDescent="0.2">
      <c r="A22" s="15" t="s">
        <v>560</v>
      </c>
      <c r="B22" s="13" t="s">
        <v>35</v>
      </c>
      <c r="C22" s="13" t="s">
        <v>32</v>
      </c>
      <c r="D22" s="13" t="s">
        <v>36</v>
      </c>
      <c r="E22" s="14">
        <v>150</v>
      </c>
      <c r="F22" s="14">
        <v>150</v>
      </c>
      <c r="G22" s="14">
        <v>150</v>
      </c>
      <c r="H22" s="14"/>
      <c r="I22" s="24">
        <f t="shared" si="16"/>
        <v>0</v>
      </c>
      <c r="J22" s="14"/>
      <c r="K22" s="14"/>
      <c r="L22" s="14"/>
      <c r="M22" s="24">
        <f t="shared" si="17"/>
        <v>0</v>
      </c>
      <c r="N22" s="14"/>
      <c r="O22" s="14"/>
    </row>
    <row r="23" spans="1:15" ht="33.75" outlineLevel="2" x14ac:dyDescent="0.2">
      <c r="A23" s="15" t="s">
        <v>38</v>
      </c>
      <c r="B23" s="13" t="s">
        <v>37</v>
      </c>
      <c r="C23" s="13" t="s">
        <v>32</v>
      </c>
      <c r="D23" s="13" t="s">
        <v>36</v>
      </c>
      <c r="E23" s="14">
        <v>1000</v>
      </c>
      <c r="F23" s="14">
        <v>1000</v>
      </c>
      <c r="G23" s="14">
        <v>1000</v>
      </c>
      <c r="H23" s="14"/>
      <c r="I23" s="24">
        <f t="shared" si="16"/>
        <v>0</v>
      </c>
      <c r="J23" s="14"/>
      <c r="K23" s="14"/>
      <c r="L23" s="14"/>
      <c r="M23" s="24">
        <f t="shared" si="17"/>
        <v>0</v>
      </c>
      <c r="N23" s="14"/>
      <c r="O23" s="14"/>
    </row>
    <row r="24" spans="1:15" ht="45" x14ac:dyDescent="0.2">
      <c r="A24" s="18" t="s">
        <v>40</v>
      </c>
      <c r="B24" s="19" t="s">
        <v>39</v>
      </c>
      <c r="C24" s="20"/>
      <c r="D24" s="20"/>
      <c r="E24" s="21">
        <v>15004.8</v>
      </c>
      <c r="F24" s="21">
        <f t="shared" ref="F24:O24" si="18">SUM(F25,F31,F33,F38,F52)</f>
        <v>15004.8</v>
      </c>
      <c r="G24" s="21">
        <f t="shared" si="18"/>
        <v>1161.6999999999998</v>
      </c>
      <c r="H24" s="21">
        <f t="shared" si="18"/>
        <v>2200</v>
      </c>
      <c r="I24" s="21">
        <f t="shared" si="18"/>
        <v>11643.099999999999</v>
      </c>
      <c r="J24" s="21">
        <f t="shared" si="18"/>
        <v>0</v>
      </c>
      <c r="K24" s="21">
        <f t="shared" si="18"/>
        <v>0</v>
      </c>
      <c r="L24" s="21">
        <f t="shared" si="18"/>
        <v>1490</v>
      </c>
      <c r="M24" s="21">
        <f t="shared" si="18"/>
        <v>13133.099999999999</v>
      </c>
      <c r="N24" s="21">
        <f t="shared" si="18"/>
        <v>13133.099999999999</v>
      </c>
      <c r="O24" s="21">
        <f t="shared" si="18"/>
        <v>13133.099999999999</v>
      </c>
    </row>
    <row r="25" spans="1:15" ht="45" outlineLevel="1" x14ac:dyDescent="0.2">
      <c r="A25" s="12" t="s">
        <v>42</v>
      </c>
      <c r="B25" s="9" t="s">
        <v>41</v>
      </c>
      <c r="C25" s="10"/>
      <c r="D25" s="10"/>
      <c r="E25" s="11">
        <v>5331.9</v>
      </c>
      <c r="F25" s="11">
        <f>SUM(F26:F30)</f>
        <v>5331.9</v>
      </c>
      <c r="G25" s="11">
        <f>SUM(G26:G30)</f>
        <v>268.89999999999998</v>
      </c>
      <c r="H25" s="11">
        <f t="shared" ref="H25:O25" si="19">SUM(H26:H30)</f>
        <v>1000</v>
      </c>
      <c r="I25" s="21">
        <f t="shared" si="19"/>
        <v>4063</v>
      </c>
      <c r="J25" s="11">
        <f t="shared" si="19"/>
        <v>0</v>
      </c>
      <c r="K25" s="11">
        <f t="shared" si="19"/>
        <v>0</v>
      </c>
      <c r="L25" s="11">
        <f t="shared" si="19"/>
        <v>1325.4</v>
      </c>
      <c r="M25" s="21">
        <f t="shared" si="19"/>
        <v>5388.4</v>
      </c>
      <c r="N25" s="11">
        <f t="shared" ref="N25" si="20">SUM(N26:N30)</f>
        <v>5388.4</v>
      </c>
      <c r="O25" s="11">
        <f t="shared" si="19"/>
        <v>5388.4</v>
      </c>
    </row>
    <row r="26" spans="1:15" ht="22.5" outlineLevel="2" x14ac:dyDescent="0.2">
      <c r="A26" s="15" t="s">
        <v>44</v>
      </c>
      <c r="B26" s="13" t="s">
        <v>43</v>
      </c>
      <c r="C26" s="13" t="s">
        <v>32</v>
      </c>
      <c r="D26" s="13" t="s">
        <v>36</v>
      </c>
      <c r="E26" s="14">
        <v>2194.1</v>
      </c>
      <c r="F26" s="14">
        <v>2194.1</v>
      </c>
      <c r="G26" s="14"/>
      <c r="H26" s="14"/>
      <c r="I26" s="24">
        <f t="shared" ref="I26:I37" si="21">F26-G26-H26</f>
        <v>2194.1</v>
      </c>
      <c r="J26" s="14"/>
      <c r="K26" s="14"/>
      <c r="L26" s="14">
        <v>551.29999999999995</v>
      </c>
      <c r="M26" s="24">
        <f t="shared" ref="M26:M37" si="22">SUM(I26:L26)</f>
        <v>2745.3999999999996</v>
      </c>
      <c r="N26" s="28">
        <v>2745.4</v>
      </c>
      <c r="O26" s="28">
        <v>2745.4</v>
      </c>
    </row>
    <row r="27" spans="1:15" ht="22.5" outlineLevel="2" x14ac:dyDescent="0.2">
      <c r="A27" s="15" t="s">
        <v>46</v>
      </c>
      <c r="B27" s="13" t="s">
        <v>45</v>
      </c>
      <c r="C27" s="13" t="s">
        <v>32</v>
      </c>
      <c r="D27" s="13" t="s">
        <v>36</v>
      </c>
      <c r="E27" s="14">
        <v>350</v>
      </c>
      <c r="F27" s="14">
        <v>350</v>
      </c>
      <c r="G27" s="14"/>
      <c r="H27" s="14"/>
      <c r="I27" s="24">
        <f t="shared" si="21"/>
        <v>350</v>
      </c>
      <c r="J27" s="14"/>
      <c r="K27" s="14"/>
      <c r="L27" s="14"/>
      <c r="M27" s="24">
        <f t="shared" si="22"/>
        <v>350</v>
      </c>
      <c r="N27" s="28">
        <v>350</v>
      </c>
      <c r="O27" s="28">
        <v>350</v>
      </c>
    </row>
    <row r="28" spans="1:15" ht="33.75" outlineLevel="2" x14ac:dyDescent="0.2">
      <c r="A28" s="15" t="s">
        <v>49</v>
      </c>
      <c r="B28" s="13" t="s">
        <v>47</v>
      </c>
      <c r="C28" s="13" t="s">
        <v>32</v>
      </c>
      <c r="D28" s="13" t="s">
        <v>48</v>
      </c>
      <c r="E28" s="14">
        <v>508.9</v>
      </c>
      <c r="F28" s="14">
        <v>508.9</v>
      </c>
      <c r="G28" s="14"/>
      <c r="H28" s="14"/>
      <c r="I28" s="24">
        <f t="shared" si="21"/>
        <v>508.9</v>
      </c>
      <c r="J28" s="14"/>
      <c r="K28" s="14"/>
      <c r="L28" s="14">
        <v>774.1</v>
      </c>
      <c r="M28" s="24">
        <f t="shared" si="22"/>
        <v>1283</v>
      </c>
      <c r="N28" s="28">
        <v>1283</v>
      </c>
      <c r="O28" s="28">
        <v>1283</v>
      </c>
    </row>
    <row r="29" spans="1:15" ht="45" outlineLevel="2" x14ac:dyDescent="0.2">
      <c r="A29" s="15" t="s">
        <v>52</v>
      </c>
      <c r="B29" s="13" t="s">
        <v>50</v>
      </c>
      <c r="C29" s="13" t="s">
        <v>11</v>
      </c>
      <c r="D29" s="13" t="s">
        <v>51</v>
      </c>
      <c r="E29" s="14">
        <v>1010</v>
      </c>
      <c r="F29" s="14">
        <v>1010</v>
      </c>
      <c r="G29" s="14"/>
      <c r="H29" s="14"/>
      <c r="I29" s="24">
        <f t="shared" si="21"/>
        <v>1010</v>
      </c>
      <c r="J29" s="14"/>
      <c r="K29" s="14"/>
      <c r="L29" s="14"/>
      <c r="M29" s="24">
        <f t="shared" si="22"/>
        <v>1010</v>
      </c>
      <c r="N29" s="28">
        <v>1010</v>
      </c>
      <c r="O29" s="28">
        <v>1010</v>
      </c>
    </row>
    <row r="30" spans="1:15" ht="33.75" outlineLevel="2" x14ac:dyDescent="0.2">
      <c r="A30" s="15" t="s">
        <v>55</v>
      </c>
      <c r="B30" s="13" t="s">
        <v>53</v>
      </c>
      <c r="C30" s="13" t="s">
        <v>32</v>
      </c>
      <c r="D30" s="13" t="s">
        <v>54</v>
      </c>
      <c r="E30" s="14">
        <v>1268.9000000000001</v>
      </c>
      <c r="F30" s="14">
        <v>1268.9000000000001</v>
      </c>
      <c r="G30" s="14">
        <v>268.89999999999998</v>
      </c>
      <c r="H30" s="14">
        <v>1000</v>
      </c>
      <c r="I30" s="24">
        <f t="shared" si="21"/>
        <v>0</v>
      </c>
      <c r="J30" s="14"/>
      <c r="K30" s="14"/>
      <c r="L30" s="14"/>
      <c r="M30" s="24">
        <f t="shared" si="22"/>
        <v>0</v>
      </c>
      <c r="N30" s="14"/>
      <c r="O30" s="14"/>
    </row>
    <row r="31" spans="1:15" ht="33.75" outlineLevel="1" x14ac:dyDescent="0.2">
      <c r="A31" s="12" t="s">
        <v>57</v>
      </c>
      <c r="B31" s="9" t="s">
        <v>56</v>
      </c>
      <c r="C31" s="10"/>
      <c r="D31" s="10"/>
      <c r="E31" s="11">
        <v>350</v>
      </c>
      <c r="F31" s="11">
        <f>SUM(F32)</f>
        <v>350</v>
      </c>
      <c r="G31" s="11">
        <f>SUM(G32)</f>
        <v>0</v>
      </c>
      <c r="H31" s="11">
        <f t="shared" ref="H31:O31" si="23">SUM(H32)</f>
        <v>0</v>
      </c>
      <c r="I31" s="21">
        <f t="shared" si="23"/>
        <v>350</v>
      </c>
      <c r="J31" s="11">
        <f t="shared" si="23"/>
        <v>0</v>
      </c>
      <c r="K31" s="11">
        <f t="shared" si="23"/>
        <v>0</v>
      </c>
      <c r="L31" s="11">
        <f t="shared" si="23"/>
        <v>0</v>
      </c>
      <c r="M31" s="21">
        <f t="shared" si="23"/>
        <v>350</v>
      </c>
      <c r="N31" s="11">
        <f t="shared" si="23"/>
        <v>350</v>
      </c>
      <c r="O31" s="11">
        <f t="shared" si="23"/>
        <v>350</v>
      </c>
    </row>
    <row r="32" spans="1:15" ht="45" outlineLevel="2" x14ac:dyDescent="0.2">
      <c r="A32" s="16" t="s">
        <v>537</v>
      </c>
      <c r="B32" s="13" t="s">
        <v>58</v>
      </c>
      <c r="C32" s="13" t="s">
        <v>11</v>
      </c>
      <c r="D32" s="13" t="s">
        <v>59</v>
      </c>
      <c r="E32" s="14">
        <v>350</v>
      </c>
      <c r="F32" s="14">
        <v>350</v>
      </c>
      <c r="G32" s="14"/>
      <c r="H32" s="14"/>
      <c r="I32" s="24">
        <f t="shared" si="21"/>
        <v>350</v>
      </c>
      <c r="J32" s="14"/>
      <c r="K32" s="14"/>
      <c r="L32" s="14"/>
      <c r="M32" s="24">
        <f t="shared" si="22"/>
        <v>350</v>
      </c>
      <c r="N32" s="28">
        <v>350</v>
      </c>
      <c r="O32" s="28">
        <v>350</v>
      </c>
    </row>
    <row r="33" spans="1:15" ht="33.75" outlineLevel="1" x14ac:dyDescent="0.2">
      <c r="A33" s="12" t="s">
        <v>61</v>
      </c>
      <c r="B33" s="9" t="s">
        <v>60</v>
      </c>
      <c r="C33" s="10"/>
      <c r="D33" s="10"/>
      <c r="E33" s="11">
        <v>1400</v>
      </c>
      <c r="F33" s="11">
        <f>SUM(F34:F37)</f>
        <v>1400</v>
      </c>
      <c r="G33" s="11">
        <f>SUM(G34:G37)</f>
        <v>0</v>
      </c>
      <c r="H33" s="11">
        <f t="shared" ref="H33:O33" si="24">SUM(H34:H37)</f>
        <v>1200</v>
      </c>
      <c r="I33" s="21">
        <f t="shared" si="24"/>
        <v>200</v>
      </c>
      <c r="J33" s="11">
        <f t="shared" si="24"/>
        <v>0</v>
      </c>
      <c r="K33" s="11">
        <f t="shared" si="24"/>
        <v>0</v>
      </c>
      <c r="L33" s="11">
        <f t="shared" si="24"/>
        <v>0</v>
      </c>
      <c r="M33" s="21">
        <f t="shared" si="24"/>
        <v>200</v>
      </c>
      <c r="N33" s="11">
        <f t="shared" ref="N33" si="25">SUM(N34:N37)</f>
        <v>200</v>
      </c>
      <c r="O33" s="11">
        <f t="shared" si="24"/>
        <v>200</v>
      </c>
    </row>
    <row r="34" spans="1:15" ht="22.5" outlineLevel="2" x14ac:dyDescent="0.2">
      <c r="A34" s="15" t="s">
        <v>64</v>
      </c>
      <c r="B34" s="13" t="s">
        <v>62</v>
      </c>
      <c r="C34" s="13" t="s">
        <v>11</v>
      </c>
      <c r="D34" s="13" t="s">
        <v>63</v>
      </c>
      <c r="E34" s="14">
        <v>200</v>
      </c>
      <c r="F34" s="14">
        <v>200</v>
      </c>
      <c r="G34" s="14"/>
      <c r="H34" s="14"/>
      <c r="I34" s="24">
        <f t="shared" si="21"/>
        <v>200</v>
      </c>
      <c r="J34" s="14"/>
      <c r="K34" s="14"/>
      <c r="L34" s="14"/>
      <c r="M34" s="24">
        <f t="shared" si="22"/>
        <v>200</v>
      </c>
      <c r="N34" s="28">
        <v>200</v>
      </c>
      <c r="O34" s="28">
        <v>200</v>
      </c>
    </row>
    <row r="35" spans="1:15" ht="45" outlineLevel="2" x14ac:dyDescent="0.2">
      <c r="A35" s="15" t="s">
        <v>66</v>
      </c>
      <c r="B35" s="13" t="s">
        <v>65</v>
      </c>
      <c r="C35" s="13" t="s">
        <v>11</v>
      </c>
      <c r="D35" s="13" t="s">
        <v>63</v>
      </c>
      <c r="E35" s="14">
        <v>900</v>
      </c>
      <c r="F35" s="14">
        <v>900</v>
      </c>
      <c r="G35" s="14"/>
      <c r="H35" s="14">
        <v>900</v>
      </c>
      <c r="I35" s="24">
        <f t="shared" si="21"/>
        <v>0</v>
      </c>
      <c r="J35" s="14"/>
      <c r="K35" s="14"/>
      <c r="L35" s="14"/>
      <c r="M35" s="24">
        <f t="shared" si="22"/>
        <v>0</v>
      </c>
      <c r="N35" s="14"/>
      <c r="O35" s="14"/>
    </row>
    <row r="36" spans="1:15" ht="78.75" outlineLevel="2" x14ac:dyDescent="0.2">
      <c r="A36" s="16" t="s">
        <v>68</v>
      </c>
      <c r="B36" s="13" t="s">
        <v>67</v>
      </c>
      <c r="C36" s="13" t="s">
        <v>11</v>
      </c>
      <c r="D36" s="13" t="s">
        <v>63</v>
      </c>
      <c r="E36" s="14">
        <v>250</v>
      </c>
      <c r="F36" s="14">
        <v>250</v>
      </c>
      <c r="G36" s="14"/>
      <c r="H36" s="14">
        <v>250</v>
      </c>
      <c r="I36" s="24">
        <f t="shared" si="21"/>
        <v>0</v>
      </c>
      <c r="J36" s="14"/>
      <c r="K36" s="14"/>
      <c r="L36" s="14"/>
      <c r="M36" s="24">
        <f t="shared" si="22"/>
        <v>0</v>
      </c>
      <c r="N36" s="14"/>
      <c r="O36" s="14"/>
    </row>
    <row r="37" spans="1:15" ht="78.75" outlineLevel="2" x14ac:dyDescent="0.2">
      <c r="A37" s="16" t="s">
        <v>538</v>
      </c>
      <c r="B37" s="13" t="s">
        <v>69</v>
      </c>
      <c r="C37" s="13" t="s">
        <v>11</v>
      </c>
      <c r="D37" s="13" t="s">
        <v>63</v>
      </c>
      <c r="E37" s="14">
        <v>50</v>
      </c>
      <c r="F37" s="14">
        <v>50</v>
      </c>
      <c r="G37" s="14"/>
      <c r="H37" s="14">
        <v>50</v>
      </c>
      <c r="I37" s="24">
        <f t="shared" si="21"/>
        <v>0</v>
      </c>
      <c r="J37" s="14"/>
      <c r="K37" s="14"/>
      <c r="L37" s="14"/>
      <c r="M37" s="24">
        <f t="shared" si="22"/>
        <v>0</v>
      </c>
      <c r="N37" s="14"/>
      <c r="O37" s="14"/>
    </row>
    <row r="38" spans="1:15" ht="22.5" outlineLevel="1" x14ac:dyDescent="0.2">
      <c r="A38" s="12" t="s">
        <v>71</v>
      </c>
      <c r="B38" s="9" t="s">
        <v>70</v>
      </c>
      <c r="C38" s="10"/>
      <c r="D38" s="10"/>
      <c r="E38" s="11">
        <v>6954.6</v>
      </c>
      <c r="F38" s="11">
        <f t="shared" ref="F38:H38" si="26">SUM(F39:F51)</f>
        <v>6954.6</v>
      </c>
      <c r="G38" s="11">
        <f t="shared" si="26"/>
        <v>892.8</v>
      </c>
      <c r="H38" s="11">
        <f t="shared" si="26"/>
        <v>0</v>
      </c>
      <c r="I38" s="21">
        <f>SUM(I39:I51)</f>
        <v>6061.8</v>
      </c>
      <c r="J38" s="21">
        <f t="shared" ref="J38:L38" si="27">SUM(J39:J51)</f>
        <v>0</v>
      </c>
      <c r="K38" s="21">
        <f t="shared" si="27"/>
        <v>0</v>
      </c>
      <c r="L38" s="21">
        <f t="shared" si="27"/>
        <v>164.60000000000002</v>
      </c>
      <c r="M38" s="21">
        <f>SUM(M39:M51)</f>
        <v>6226.4000000000005</v>
      </c>
      <c r="N38" s="21">
        <f t="shared" ref="N38:O38" si="28">SUM(N39:N51)</f>
        <v>6226.4000000000005</v>
      </c>
      <c r="O38" s="21">
        <f t="shared" si="28"/>
        <v>6226.4000000000005</v>
      </c>
    </row>
    <row r="39" spans="1:15" outlineLevel="2" x14ac:dyDescent="0.2">
      <c r="A39" s="45" t="s">
        <v>74</v>
      </c>
      <c r="B39" s="13" t="s">
        <v>72</v>
      </c>
      <c r="C39" s="13" t="s">
        <v>11</v>
      </c>
      <c r="D39" s="13" t="s">
        <v>73</v>
      </c>
      <c r="E39" s="14">
        <v>1120</v>
      </c>
      <c r="F39" s="14">
        <v>1120</v>
      </c>
      <c r="G39" s="14"/>
      <c r="H39" s="14"/>
      <c r="I39" s="24">
        <f t="shared" ref="I39:I51" si="29">F39-G39-H39</f>
        <v>1120</v>
      </c>
      <c r="J39" s="14"/>
      <c r="K39" s="14"/>
      <c r="L39" s="14"/>
      <c r="M39" s="24">
        <f>SUM(I39:L39)</f>
        <v>1120</v>
      </c>
      <c r="N39" s="28">
        <v>1120</v>
      </c>
      <c r="O39" s="28">
        <v>1120</v>
      </c>
    </row>
    <row r="40" spans="1:15" outlineLevel="2" x14ac:dyDescent="0.2">
      <c r="A40" s="46"/>
      <c r="B40" s="13" t="s">
        <v>72</v>
      </c>
      <c r="C40" s="13" t="s">
        <v>11</v>
      </c>
      <c r="D40" s="13" t="s">
        <v>23</v>
      </c>
      <c r="E40" s="14">
        <v>160</v>
      </c>
      <c r="F40" s="14">
        <v>160</v>
      </c>
      <c r="G40" s="14"/>
      <c r="H40" s="14"/>
      <c r="I40" s="24">
        <f t="shared" si="29"/>
        <v>160</v>
      </c>
      <c r="J40" s="14"/>
      <c r="K40" s="14"/>
      <c r="L40" s="14"/>
      <c r="M40" s="24">
        <f t="shared" ref="M40:M51" si="30">SUM(I40:L40)</f>
        <v>160</v>
      </c>
      <c r="N40" s="28">
        <v>160</v>
      </c>
      <c r="O40" s="28">
        <v>160</v>
      </c>
    </row>
    <row r="41" spans="1:15" outlineLevel="2" x14ac:dyDescent="0.2">
      <c r="A41" s="46"/>
      <c r="B41" s="13" t="s">
        <v>72</v>
      </c>
      <c r="C41" s="13" t="s">
        <v>75</v>
      </c>
      <c r="D41" s="13" t="s">
        <v>76</v>
      </c>
      <c r="E41" s="14">
        <v>240</v>
      </c>
      <c r="F41" s="14">
        <v>240</v>
      </c>
      <c r="G41" s="14"/>
      <c r="H41" s="14"/>
      <c r="I41" s="24">
        <f t="shared" si="29"/>
        <v>240</v>
      </c>
      <c r="J41" s="14"/>
      <c r="K41" s="14"/>
      <c r="L41" s="14"/>
      <c r="M41" s="24">
        <f t="shared" si="30"/>
        <v>240</v>
      </c>
      <c r="N41" s="28">
        <v>240</v>
      </c>
      <c r="O41" s="28">
        <v>240</v>
      </c>
    </row>
    <row r="42" spans="1:15" outlineLevel="2" x14ac:dyDescent="0.2">
      <c r="A42" s="46"/>
      <c r="B42" s="13" t="s">
        <v>72</v>
      </c>
      <c r="C42" s="13" t="s">
        <v>32</v>
      </c>
      <c r="D42" s="13" t="s">
        <v>33</v>
      </c>
      <c r="E42" s="14">
        <v>3636.3</v>
      </c>
      <c r="F42" s="14">
        <v>3636.3</v>
      </c>
      <c r="G42" s="14"/>
      <c r="H42" s="14"/>
      <c r="I42" s="24">
        <f t="shared" si="29"/>
        <v>3636.3</v>
      </c>
      <c r="J42" s="14"/>
      <c r="K42" s="14"/>
      <c r="L42" s="14"/>
      <c r="M42" s="24">
        <f t="shared" si="30"/>
        <v>3636.3</v>
      </c>
      <c r="N42" s="28">
        <v>3636.3</v>
      </c>
      <c r="O42" s="28">
        <v>3636.3</v>
      </c>
    </row>
    <row r="43" spans="1:15" outlineLevel="2" x14ac:dyDescent="0.2">
      <c r="A43" s="46"/>
      <c r="B43" s="13" t="s">
        <v>72</v>
      </c>
      <c r="C43" s="13" t="s">
        <v>77</v>
      </c>
      <c r="D43" s="13" t="s">
        <v>78</v>
      </c>
      <c r="E43" s="14">
        <v>70</v>
      </c>
      <c r="F43" s="14">
        <v>70</v>
      </c>
      <c r="G43" s="14"/>
      <c r="H43" s="14"/>
      <c r="I43" s="24">
        <f t="shared" si="29"/>
        <v>70</v>
      </c>
      <c r="J43" s="14"/>
      <c r="K43" s="14"/>
      <c r="L43" s="14"/>
      <c r="M43" s="24">
        <f t="shared" si="30"/>
        <v>70</v>
      </c>
      <c r="N43" s="28">
        <v>70</v>
      </c>
      <c r="O43" s="28">
        <v>70</v>
      </c>
    </row>
    <row r="44" spans="1:15" outlineLevel="2" x14ac:dyDescent="0.2">
      <c r="A44" s="46"/>
      <c r="B44" s="17" t="s">
        <v>72</v>
      </c>
      <c r="C44" s="17" t="s">
        <v>506</v>
      </c>
      <c r="D44" s="17" t="s">
        <v>76</v>
      </c>
      <c r="E44" s="14"/>
      <c r="F44" s="14"/>
      <c r="G44" s="14"/>
      <c r="H44" s="14"/>
      <c r="I44" s="24"/>
      <c r="J44" s="14"/>
      <c r="K44" s="14"/>
      <c r="L44" s="14">
        <v>164.6</v>
      </c>
      <c r="M44" s="24">
        <f t="shared" si="30"/>
        <v>164.6</v>
      </c>
      <c r="N44" s="28">
        <v>164.6</v>
      </c>
      <c r="O44" s="28">
        <v>164.6</v>
      </c>
    </row>
    <row r="45" spans="1:15" outlineLevel="2" x14ac:dyDescent="0.2">
      <c r="A45" s="46"/>
      <c r="B45" s="13" t="s">
        <v>72</v>
      </c>
      <c r="C45" s="13" t="s">
        <v>79</v>
      </c>
      <c r="D45" s="13" t="s">
        <v>80</v>
      </c>
      <c r="E45" s="14">
        <v>180</v>
      </c>
      <c r="F45" s="14">
        <v>180</v>
      </c>
      <c r="G45" s="14"/>
      <c r="H45" s="14"/>
      <c r="I45" s="24">
        <f t="shared" si="29"/>
        <v>180</v>
      </c>
      <c r="J45" s="14"/>
      <c r="K45" s="14"/>
      <c r="L45" s="14"/>
      <c r="M45" s="24">
        <f t="shared" si="30"/>
        <v>180</v>
      </c>
      <c r="N45" s="28">
        <v>180</v>
      </c>
      <c r="O45" s="28">
        <v>180</v>
      </c>
    </row>
    <row r="46" spans="1:15" outlineLevel="2" x14ac:dyDescent="0.2">
      <c r="A46" s="46"/>
      <c r="B46" s="13" t="s">
        <v>72</v>
      </c>
      <c r="C46" s="13" t="s">
        <v>79</v>
      </c>
      <c r="D46" s="13" t="s">
        <v>81</v>
      </c>
      <c r="E46" s="14">
        <v>247.5</v>
      </c>
      <c r="F46" s="14">
        <v>247.5</v>
      </c>
      <c r="G46" s="14"/>
      <c r="H46" s="14"/>
      <c r="I46" s="24">
        <f t="shared" si="29"/>
        <v>247.5</v>
      </c>
      <c r="J46" s="14"/>
      <c r="K46" s="14"/>
      <c r="L46" s="14">
        <v>240</v>
      </c>
      <c r="M46" s="24">
        <f t="shared" si="30"/>
        <v>487.5</v>
      </c>
      <c r="N46" s="28">
        <v>487.5</v>
      </c>
      <c r="O46" s="28">
        <v>487.5</v>
      </c>
    </row>
    <row r="47" spans="1:15" outlineLevel="2" x14ac:dyDescent="0.2">
      <c r="A47" s="46"/>
      <c r="B47" s="13" t="s">
        <v>72</v>
      </c>
      <c r="C47" s="13" t="s">
        <v>79</v>
      </c>
      <c r="D47" s="13" t="s">
        <v>82</v>
      </c>
      <c r="E47" s="14">
        <v>240</v>
      </c>
      <c r="F47" s="14">
        <v>240</v>
      </c>
      <c r="G47" s="14"/>
      <c r="H47" s="14"/>
      <c r="I47" s="24">
        <f t="shared" si="29"/>
        <v>240</v>
      </c>
      <c r="J47" s="14"/>
      <c r="K47" s="14"/>
      <c r="L47" s="14">
        <v>-240</v>
      </c>
      <c r="M47" s="24">
        <f t="shared" si="30"/>
        <v>0</v>
      </c>
      <c r="N47" s="28"/>
      <c r="O47" s="28"/>
    </row>
    <row r="48" spans="1:15" outlineLevel="2" x14ac:dyDescent="0.2">
      <c r="A48" s="47"/>
      <c r="B48" s="13" t="s">
        <v>72</v>
      </c>
      <c r="C48" s="13" t="s">
        <v>79</v>
      </c>
      <c r="D48" s="13" t="s">
        <v>83</v>
      </c>
      <c r="E48" s="14">
        <v>90</v>
      </c>
      <c r="F48" s="14">
        <v>90</v>
      </c>
      <c r="G48" s="14"/>
      <c r="H48" s="14"/>
      <c r="I48" s="24">
        <f t="shared" si="29"/>
        <v>90</v>
      </c>
      <c r="J48" s="14"/>
      <c r="K48" s="14"/>
      <c r="L48" s="14"/>
      <c r="M48" s="24">
        <f t="shared" si="30"/>
        <v>90</v>
      </c>
      <c r="N48" s="28">
        <v>90</v>
      </c>
      <c r="O48" s="28">
        <v>90</v>
      </c>
    </row>
    <row r="49" spans="1:15" ht="33.75" outlineLevel="2" x14ac:dyDescent="0.2">
      <c r="A49" s="15" t="s">
        <v>86</v>
      </c>
      <c r="B49" s="13" t="s">
        <v>84</v>
      </c>
      <c r="C49" s="13" t="s">
        <v>11</v>
      </c>
      <c r="D49" s="13" t="s">
        <v>85</v>
      </c>
      <c r="E49" s="14">
        <v>412.8</v>
      </c>
      <c r="F49" s="14">
        <v>412.8</v>
      </c>
      <c r="G49" s="14">
        <v>412.8</v>
      </c>
      <c r="H49" s="14"/>
      <c r="I49" s="24">
        <f t="shared" si="29"/>
        <v>0</v>
      </c>
      <c r="J49" s="14"/>
      <c r="K49" s="14"/>
      <c r="L49" s="14"/>
      <c r="M49" s="24">
        <f t="shared" si="30"/>
        <v>0</v>
      </c>
      <c r="N49" s="14"/>
      <c r="O49" s="14"/>
    </row>
    <row r="50" spans="1:15" ht="33.75" outlineLevel="2" x14ac:dyDescent="0.2">
      <c r="A50" s="15" t="s">
        <v>88</v>
      </c>
      <c r="B50" s="13" t="s">
        <v>87</v>
      </c>
      <c r="C50" s="13" t="s">
        <v>11</v>
      </c>
      <c r="D50" s="13" t="s">
        <v>23</v>
      </c>
      <c r="E50" s="14">
        <v>78</v>
      </c>
      <c r="F50" s="14">
        <v>78</v>
      </c>
      <c r="G50" s="14"/>
      <c r="H50" s="14"/>
      <c r="I50" s="24">
        <f t="shared" si="29"/>
        <v>78</v>
      </c>
      <c r="J50" s="14"/>
      <c r="K50" s="14"/>
      <c r="L50" s="14"/>
      <c r="M50" s="24">
        <f t="shared" si="30"/>
        <v>78</v>
      </c>
      <c r="N50" s="28">
        <v>78</v>
      </c>
      <c r="O50" s="28">
        <v>78</v>
      </c>
    </row>
    <row r="51" spans="1:15" ht="45" outlineLevel="2" x14ac:dyDescent="0.2">
      <c r="A51" s="15" t="s">
        <v>90</v>
      </c>
      <c r="B51" s="13" t="s">
        <v>89</v>
      </c>
      <c r="C51" s="13" t="s">
        <v>11</v>
      </c>
      <c r="D51" s="13" t="s">
        <v>85</v>
      </c>
      <c r="E51" s="14">
        <v>480</v>
      </c>
      <c r="F51" s="14">
        <v>480</v>
      </c>
      <c r="G51" s="14">
        <v>480</v>
      </c>
      <c r="H51" s="14"/>
      <c r="I51" s="24">
        <f t="shared" si="29"/>
        <v>0</v>
      </c>
      <c r="J51" s="14"/>
      <c r="K51" s="14"/>
      <c r="L51" s="14"/>
      <c r="M51" s="24">
        <f t="shared" si="30"/>
        <v>0</v>
      </c>
      <c r="N51" s="14"/>
      <c r="O51" s="14"/>
    </row>
    <row r="52" spans="1:15" ht="45" outlineLevel="1" x14ac:dyDescent="0.2">
      <c r="A52" s="12" t="s">
        <v>92</v>
      </c>
      <c r="B52" s="9" t="s">
        <v>91</v>
      </c>
      <c r="C52" s="10"/>
      <c r="D52" s="10"/>
      <c r="E52" s="11">
        <v>968.3</v>
      </c>
      <c r="F52" s="11">
        <f>SUM(F53:F56)</f>
        <v>968.3</v>
      </c>
      <c r="G52" s="11">
        <f>SUM(G53:G56)</f>
        <v>0</v>
      </c>
      <c r="H52" s="11">
        <f t="shared" ref="H52:O52" si="31">SUM(H53:H56)</f>
        <v>0</v>
      </c>
      <c r="I52" s="21">
        <f t="shared" si="31"/>
        <v>968.3</v>
      </c>
      <c r="J52" s="11">
        <f t="shared" si="31"/>
        <v>0</v>
      </c>
      <c r="K52" s="11">
        <f t="shared" si="31"/>
        <v>0</v>
      </c>
      <c r="L52" s="11">
        <f t="shared" si="31"/>
        <v>0</v>
      </c>
      <c r="M52" s="21">
        <f t="shared" si="31"/>
        <v>968.3</v>
      </c>
      <c r="N52" s="11">
        <f t="shared" ref="N52" si="32">SUM(N53:N56)</f>
        <v>968.3</v>
      </c>
      <c r="O52" s="11">
        <f t="shared" si="31"/>
        <v>968.3</v>
      </c>
    </row>
    <row r="53" spans="1:15" ht="22.5" outlineLevel="2" x14ac:dyDescent="0.2">
      <c r="A53" s="15" t="s">
        <v>94</v>
      </c>
      <c r="B53" s="13" t="s">
        <v>93</v>
      </c>
      <c r="C53" s="13" t="s">
        <v>11</v>
      </c>
      <c r="D53" s="13" t="s">
        <v>23</v>
      </c>
      <c r="E53" s="14">
        <v>416</v>
      </c>
      <c r="F53" s="14">
        <v>416</v>
      </c>
      <c r="G53" s="14"/>
      <c r="H53" s="14"/>
      <c r="I53" s="24">
        <f t="shared" ref="I53:I56" si="33">F53-G53-H53</f>
        <v>416</v>
      </c>
      <c r="J53" s="14"/>
      <c r="K53" s="14"/>
      <c r="L53" s="14"/>
      <c r="M53" s="24">
        <f t="shared" ref="M53:M56" si="34">SUM(I53:L53)</f>
        <v>416</v>
      </c>
      <c r="N53" s="28">
        <v>416</v>
      </c>
      <c r="O53" s="28">
        <v>416</v>
      </c>
    </row>
    <row r="54" spans="1:15" outlineLevel="2" x14ac:dyDescent="0.2">
      <c r="A54" s="15" t="s">
        <v>96</v>
      </c>
      <c r="B54" s="13" t="s">
        <v>95</v>
      </c>
      <c r="C54" s="13" t="s">
        <v>11</v>
      </c>
      <c r="D54" s="13" t="s">
        <v>82</v>
      </c>
      <c r="E54" s="14">
        <v>110</v>
      </c>
      <c r="F54" s="14">
        <v>110</v>
      </c>
      <c r="G54" s="14"/>
      <c r="H54" s="14"/>
      <c r="I54" s="24">
        <f t="shared" si="33"/>
        <v>110</v>
      </c>
      <c r="J54" s="14"/>
      <c r="K54" s="14"/>
      <c r="L54" s="14"/>
      <c r="M54" s="24">
        <f t="shared" si="34"/>
        <v>110</v>
      </c>
      <c r="N54" s="28">
        <v>110</v>
      </c>
      <c r="O54" s="28">
        <v>110</v>
      </c>
    </row>
    <row r="55" spans="1:15" ht="45" outlineLevel="2" x14ac:dyDescent="0.2">
      <c r="A55" s="15" t="s">
        <v>98</v>
      </c>
      <c r="B55" s="13" t="s">
        <v>97</v>
      </c>
      <c r="C55" s="13" t="s">
        <v>11</v>
      </c>
      <c r="D55" s="13" t="s">
        <v>82</v>
      </c>
      <c r="E55" s="14">
        <v>335</v>
      </c>
      <c r="F55" s="14">
        <v>335</v>
      </c>
      <c r="G55" s="14"/>
      <c r="H55" s="14"/>
      <c r="I55" s="24">
        <f t="shared" si="33"/>
        <v>335</v>
      </c>
      <c r="J55" s="14"/>
      <c r="K55" s="14"/>
      <c r="L55" s="14"/>
      <c r="M55" s="24">
        <f t="shared" si="34"/>
        <v>335</v>
      </c>
      <c r="N55" s="28">
        <v>335</v>
      </c>
      <c r="O55" s="28">
        <v>335</v>
      </c>
    </row>
    <row r="56" spans="1:15" ht="22.5" outlineLevel="2" x14ac:dyDescent="0.2">
      <c r="A56" s="15" t="s">
        <v>100</v>
      </c>
      <c r="B56" s="13" t="s">
        <v>99</v>
      </c>
      <c r="C56" s="13" t="s">
        <v>11</v>
      </c>
      <c r="D56" s="13" t="s">
        <v>23</v>
      </c>
      <c r="E56" s="14">
        <v>107.3</v>
      </c>
      <c r="F56" s="14">
        <v>107.3</v>
      </c>
      <c r="G56" s="14"/>
      <c r="H56" s="14"/>
      <c r="I56" s="24">
        <f t="shared" si="33"/>
        <v>107.3</v>
      </c>
      <c r="J56" s="14"/>
      <c r="K56" s="14"/>
      <c r="L56" s="14"/>
      <c r="M56" s="24">
        <f t="shared" si="34"/>
        <v>107.3</v>
      </c>
      <c r="N56" s="28">
        <v>107.3</v>
      </c>
      <c r="O56" s="28">
        <v>107.3</v>
      </c>
    </row>
    <row r="57" spans="1:15" ht="33.75" x14ac:dyDescent="0.2">
      <c r="A57" s="18" t="s">
        <v>102</v>
      </c>
      <c r="B57" s="19" t="s">
        <v>101</v>
      </c>
      <c r="C57" s="20"/>
      <c r="D57" s="20"/>
      <c r="E57" s="21">
        <v>42669.7</v>
      </c>
      <c r="F57" s="21">
        <f>SUM(F58,F77,F79,F93)</f>
        <v>42669.700000000004</v>
      </c>
      <c r="G57" s="21">
        <f>SUM(G58,G77,G79,G93)</f>
        <v>21743.399999999998</v>
      </c>
      <c r="H57" s="21">
        <f t="shared" ref="H57:O57" si="35">SUM(H58,H77,H79,H93)</f>
        <v>0</v>
      </c>
      <c r="I57" s="21">
        <f t="shared" si="35"/>
        <v>20926.300000000003</v>
      </c>
      <c r="J57" s="21">
        <f t="shared" si="35"/>
        <v>0</v>
      </c>
      <c r="K57" s="21">
        <f t="shared" si="35"/>
        <v>0</v>
      </c>
      <c r="L57" s="21">
        <f t="shared" si="35"/>
        <v>1403.6999999999998</v>
      </c>
      <c r="M57" s="21">
        <f t="shared" si="35"/>
        <v>22330</v>
      </c>
      <c r="N57" s="21">
        <f t="shared" ref="N57" si="36">SUM(N58,N77,N79,N93)</f>
        <v>22683</v>
      </c>
      <c r="O57" s="21">
        <f t="shared" si="35"/>
        <v>22944</v>
      </c>
    </row>
    <row r="58" spans="1:15" ht="22.5" outlineLevel="1" x14ac:dyDescent="0.2">
      <c r="A58" s="12" t="s">
        <v>104</v>
      </c>
      <c r="B58" s="9" t="s">
        <v>103</v>
      </c>
      <c r="C58" s="10"/>
      <c r="D58" s="10"/>
      <c r="E58" s="11">
        <v>33813.699999999997</v>
      </c>
      <c r="F58" s="11">
        <f>SUM(F59:F76)</f>
        <v>33813.700000000004</v>
      </c>
      <c r="G58" s="11">
        <f>SUM(G59:G76)</f>
        <v>20660.999999999996</v>
      </c>
      <c r="H58" s="11">
        <f t="shared" ref="H58:O58" si="37">SUM(H59:H76)</f>
        <v>0</v>
      </c>
      <c r="I58" s="21">
        <f t="shared" si="37"/>
        <v>13152.700000000003</v>
      </c>
      <c r="J58" s="11">
        <f t="shared" si="37"/>
        <v>0</v>
      </c>
      <c r="K58" s="11">
        <f t="shared" si="37"/>
        <v>0</v>
      </c>
      <c r="L58" s="11">
        <f t="shared" si="37"/>
        <v>1087.3</v>
      </c>
      <c r="M58" s="21">
        <f t="shared" si="37"/>
        <v>14240.000000000002</v>
      </c>
      <c r="N58" s="11">
        <f t="shared" ref="N58" si="38">SUM(N59:N76)</f>
        <v>14593.000000000002</v>
      </c>
      <c r="O58" s="11">
        <f t="shared" si="37"/>
        <v>14854.000000000002</v>
      </c>
    </row>
    <row r="59" spans="1:15" ht="22.5" outlineLevel="2" x14ac:dyDescent="0.2">
      <c r="A59" s="15" t="s">
        <v>106</v>
      </c>
      <c r="B59" s="13" t="s">
        <v>105</v>
      </c>
      <c r="C59" s="13" t="s">
        <v>11</v>
      </c>
      <c r="D59" s="13" t="s">
        <v>51</v>
      </c>
      <c r="E59" s="14">
        <v>8163</v>
      </c>
      <c r="F59" s="14">
        <v>8163</v>
      </c>
      <c r="G59" s="14"/>
      <c r="H59" s="14"/>
      <c r="I59" s="24">
        <f t="shared" ref="I59:I76" si="39">F59-G59-H59</f>
        <v>8163</v>
      </c>
      <c r="J59" s="14"/>
      <c r="K59" s="14"/>
      <c r="L59" s="14"/>
      <c r="M59" s="24">
        <f t="shared" ref="M59:M76" si="40">SUM(I59:L59)</f>
        <v>8163</v>
      </c>
      <c r="N59" s="28">
        <v>8163</v>
      </c>
      <c r="O59" s="28">
        <v>8163</v>
      </c>
    </row>
    <row r="60" spans="1:15" ht="56.25" outlineLevel="2" x14ac:dyDescent="0.2">
      <c r="A60" s="15" t="s">
        <v>108</v>
      </c>
      <c r="B60" s="13" t="s">
        <v>107</v>
      </c>
      <c r="C60" s="13" t="s">
        <v>11</v>
      </c>
      <c r="D60" s="13" t="s">
        <v>51</v>
      </c>
      <c r="E60" s="14">
        <v>570</v>
      </c>
      <c r="F60" s="14">
        <v>570</v>
      </c>
      <c r="G60" s="14"/>
      <c r="H60" s="14"/>
      <c r="I60" s="24">
        <f t="shared" si="39"/>
        <v>570</v>
      </c>
      <c r="J60" s="14"/>
      <c r="K60" s="14"/>
      <c r="L60" s="14"/>
      <c r="M60" s="24">
        <f t="shared" si="40"/>
        <v>570</v>
      </c>
      <c r="N60" s="28">
        <v>570</v>
      </c>
      <c r="O60" s="28">
        <v>570</v>
      </c>
    </row>
    <row r="61" spans="1:15" ht="33.75" outlineLevel="2" x14ac:dyDescent="0.2">
      <c r="A61" s="15" t="s">
        <v>111</v>
      </c>
      <c r="B61" s="13" t="s">
        <v>109</v>
      </c>
      <c r="C61" s="13" t="s">
        <v>11</v>
      </c>
      <c r="D61" s="13" t="s">
        <v>110</v>
      </c>
      <c r="E61" s="14">
        <v>2718.7</v>
      </c>
      <c r="F61" s="14">
        <v>2718.7</v>
      </c>
      <c r="G61" s="14"/>
      <c r="H61" s="14"/>
      <c r="I61" s="24">
        <f t="shared" si="39"/>
        <v>2718.7</v>
      </c>
      <c r="J61" s="14"/>
      <c r="K61" s="14"/>
      <c r="L61" s="14">
        <v>987.3</v>
      </c>
      <c r="M61" s="24">
        <f t="shared" si="40"/>
        <v>3706</v>
      </c>
      <c r="N61" s="40">
        <v>4059</v>
      </c>
      <c r="O61" s="40">
        <v>4320</v>
      </c>
    </row>
    <row r="62" spans="1:15" ht="33.75" outlineLevel="2" x14ac:dyDescent="0.2">
      <c r="A62" s="15" t="s">
        <v>113</v>
      </c>
      <c r="B62" s="13" t="s">
        <v>112</v>
      </c>
      <c r="C62" s="13" t="s">
        <v>11</v>
      </c>
      <c r="D62" s="13" t="s">
        <v>51</v>
      </c>
      <c r="E62" s="14">
        <v>321.7</v>
      </c>
      <c r="F62" s="14">
        <v>321.7</v>
      </c>
      <c r="G62" s="14"/>
      <c r="H62" s="14"/>
      <c r="I62" s="24">
        <f t="shared" si="39"/>
        <v>321.7</v>
      </c>
      <c r="J62" s="14"/>
      <c r="K62" s="14"/>
      <c r="L62" s="14"/>
      <c r="M62" s="24">
        <f t="shared" si="40"/>
        <v>321.7</v>
      </c>
      <c r="N62" s="28">
        <v>321.7</v>
      </c>
      <c r="O62" s="28">
        <v>321.7</v>
      </c>
    </row>
    <row r="63" spans="1:15" ht="22.5" outlineLevel="2" x14ac:dyDescent="0.2">
      <c r="A63" s="15" t="s">
        <v>115</v>
      </c>
      <c r="B63" s="13" t="s">
        <v>114</v>
      </c>
      <c r="C63" s="13" t="s">
        <v>11</v>
      </c>
      <c r="D63" s="13" t="s">
        <v>51</v>
      </c>
      <c r="E63" s="14">
        <v>299.10000000000002</v>
      </c>
      <c r="F63" s="14">
        <v>299.10000000000002</v>
      </c>
      <c r="G63" s="14"/>
      <c r="H63" s="14"/>
      <c r="I63" s="24">
        <f t="shared" si="39"/>
        <v>299.10000000000002</v>
      </c>
      <c r="J63" s="14"/>
      <c r="K63" s="14"/>
      <c r="L63" s="14"/>
      <c r="M63" s="24">
        <f t="shared" si="40"/>
        <v>299.10000000000002</v>
      </c>
      <c r="N63" s="28">
        <v>299.10000000000002</v>
      </c>
      <c r="O63" s="28">
        <v>299.10000000000002</v>
      </c>
    </row>
    <row r="64" spans="1:15" outlineLevel="2" x14ac:dyDescent="0.2">
      <c r="A64" s="15" t="s">
        <v>118</v>
      </c>
      <c r="B64" s="13" t="s">
        <v>116</v>
      </c>
      <c r="C64" s="13" t="s">
        <v>11</v>
      </c>
      <c r="D64" s="13" t="s">
        <v>117</v>
      </c>
      <c r="E64" s="14">
        <v>1440</v>
      </c>
      <c r="F64" s="14">
        <v>1440</v>
      </c>
      <c r="G64" s="14">
        <v>1440</v>
      </c>
      <c r="H64" s="14"/>
      <c r="I64" s="24">
        <f t="shared" si="39"/>
        <v>0</v>
      </c>
      <c r="J64" s="14"/>
      <c r="K64" s="14"/>
      <c r="L64" s="14"/>
      <c r="M64" s="24">
        <f t="shared" si="40"/>
        <v>0</v>
      </c>
      <c r="N64" s="14"/>
      <c r="O64" s="14"/>
    </row>
    <row r="65" spans="1:15" ht="33.75" outlineLevel="2" x14ac:dyDescent="0.2">
      <c r="A65" s="15" t="s">
        <v>120</v>
      </c>
      <c r="B65" s="13" t="s">
        <v>119</v>
      </c>
      <c r="C65" s="13" t="s">
        <v>11</v>
      </c>
      <c r="D65" s="13" t="s">
        <v>110</v>
      </c>
      <c r="E65" s="14">
        <v>898.5</v>
      </c>
      <c r="F65" s="14">
        <v>898.5</v>
      </c>
      <c r="G65" s="14">
        <v>898.5</v>
      </c>
      <c r="H65" s="14"/>
      <c r="I65" s="24">
        <f t="shared" si="39"/>
        <v>0</v>
      </c>
      <c r="J65" s="14"/>
      <c r="K65" s="14"/>
      <c r="L65" s="14"/>
      <c r="M65" s="24">
        <f t="shared" si="40"/>
        <v>0</v>
      </c>
      <c r="N65" s="14"/>
      <c r="O65" s="14"/>
    </row>
    <row r="66" spans="1:15" ht="22.5" outlineLevel="2" x14ac:dyDescent="0.2">
      <c r="A66" s="15" t="s">
        <v>561</v>
      </c>
      <c r="B66" s="13" t="s">
        <v>121</v>
      </c>
      <c r="C66" s="13" t="s">
        <v>11</v>
      </c>
      <c r="D66" s="13" t="s">
        <v>110</v>
      </c>
      <c r="E66" s="14">
        <v>300</v>
      </c>
      <c r="F66" s="14">
        <v>300</v>
      </c>
      <c r="G66" s="14"/>
      <c r="H66" s="14"/>
      <c r="I66" s="24">
        <f t="shared" si="39"/>
        <v>300</v>
      </c>
      <c r="J66" s="14"/>
      <c r="K66" s="14"/>
      <c r="L66" s="14">
        <v>100</v>
      </c>
      <c r="M66" s="24">
        <f t="shared" si="40"/>
        <v>400</v>
      </c>
      <c r="N66" s="28">
        <v>400</v>
      </c>
      <c r="O66" s="28">
        <v>400</v>
      </c>
    </row>
    <row r="67" spans="1:15" ht="22.5" outlineLevel="2" x14ac:dyDescent="0.2">
      <c r="A67" s="15" t="s">
        <v>124</v>
      </c>
      <c r="B67" s="13" t="s">
        <v>122</v>
      </c>
      <c r="C67" s="13" t="s">
        <v>11</v>
      </c>
      <c r="D67" s="13" t="s">
        <v>123</v>
      </c>
      <c r="E67" s="14">
        <v>200</v>
      </c>
      <c r="F67" s="14">
        <v>200</v>
      </c>
      <c r="G67" s="14"/>
      <c r="H67" s="14"/>
      <c r="I67" s="24">
        <f t="shared" si="39"/>
        <v>200</v>
      </c>
      <c r="J67" s="14"/>
      <c r="K67" s="14"/>
      <c r="L67" s="14"/>
      <c r="M67" s="24">
        <f t="shared" si="40"/>
        <v>200</v>
      </c>
      <c r="N67" s="28">
        <v>200</v>
      </c>
      <c r="O67" s="28">
        <v>200</v>
      </c>
    </row>
    <row r="68" spans="1:15" ht="22.5" outlineLevel="2" x14ac:dyDescent="0.2">
      <c r="A68" s="15" t="s">
        <v>126</v>
      </c>
      <c r="B68" s="13" t="s">
        <v>125</v>
      </c>
      <c r="C68" s="13" t="s">
        <v>11</v>
      </c>
      <c r="D68" s="13" t="s">
        <v>123</v>
      </c>
      <c r="E68" s="14">
        <v>122.7</v>
      </c>
      <c r="F68" s="14">
        <v>122.7</v>
      </c>
      <c r="G68" s="14"/>
      <c r="H68" s="14"/>
      <c r="I68" s="24">
        <f t="shared" si="39"/>
        <v>122.7</v>
      </c>
      <c r="J68" s="14"/>
      <c r="K68" s="14"/>
      <c r="L68" s="14"/>
      <c r="M68" s="24">
        <f t="shared" si="40"/>
        <v>122.7</v>
      </c>
      <c r="N68" s="28">
        <v>122.7</v>
      </c>
      <c r="O68" s="28">
        <v>122.7</v>
      </c>
    </row>
    <row r="69" spans="1:15" outlineLevel="2" x14ac:dyDescent="0.2">
      <c r="A69" s="15" t="s">
        <v>128</v>
      </c>
      <c r="B69" s="13" t="s">
        <v>127</v>
      </c>
      <c r="C69" s="13" t="s">
        <v>11</v>
      </c>
      <c r="D69" s="13" t="s">
        <v>110</v>
      </c>
      <c r="E69" s="14">
        <v>599</v>
      </c>
      <c r="F69" s="14">
        <v>599</v>
      </c>
      <c r="G69" s="14">
        <v>599</v>
      </c>
      <c r="H69" s="14"/>
      <c r="I69" s="24">
        <f t="shared" si="39"/>
        <v>0</v>
      </c>
      <c r="J69" s="14"/>
      <c r="K69" s="14"/>
      <c r="L69" s="14"/>
      <c r="M69" s="24">
        <f t="shared" si="40"/>
        <v>0</v>
      </c>
      <c r="N69" s="14"/>
      <c r="O69" s="14"/>
    </row>
    <row r="70" spans="1:15" outlineLevel="2" x14ac:dyDescent="0.2">
      <c r="A70" s="15" t="s">
        <v>562</v>
      </c>
      <c r="B70" s="13" t="s">
        <v>129</v>
      </c>
      <c r="C70" s="13" t="s">
        <v>11</v>
      </c>
      <c r="D70" s="13" t="s">
        <v>110</v>
      </c>
      <c r="E70" s="14">
        <v>800</v>
      </c>
      <c r="F70" s="14">
        <v>800</v>
      </c>
      <c r="G70" s="14">
        <v>800</v>
      </c>
      <c r="H70" s="14"/>
      <c r="I70" s="24">
        <f t="shared" si="39"/>
        <v>0</v>
      </c>
      <c r="J70" s="14"/>
      <c r="K70" s="14"/>
      <c r="L70" s="14"/>
      <c r="M70" s="24">
        <f t="shared" si="40"/>
        <v>0</v>
      </c>
      <c r="N70" s="14"/>
      <c r="O70" s="14"/>
    </row>
    <row r="71" spans="1:15" ht="22.5" outlineLevel="2" x14ac:dyDescent="0.2">
      <c r="A71" s="15" t="s">
        <v>131</v>
      </c>
      <c r="B71" s="13" t="s">
        <v>130</v>
      </c>
      <c r="C71" s="13" t="s">
        <v>11</v>
      </c>
      <c r="D71" s="13" t="s">
        <v>51</v>
      </c>
      <c r="E71" s="14">
        <v>387</v>
      </c>
      <c r="F71" s="14">
        <v>387</v>
      </c>
      <c r="G71" s="14"/>
      <c r="H71" s="14"/>
      <c r="I71" s="24">
        <f t="shared" si="39"/>
        <v>387</v>
      </c>
      <c r="J71" s="14"/>
      <c r="K71" s="14"/>
      <c r="L71" s="14"/>
      <c r="M71" s="24">
        <f t="shared" si="40"/>
        <v>387</v>
      </c>
      <c r="N71" s="28">
        <v>387</v>
      </c>
      <c r="O71" s="28">
        <v>387</v>
      </c>
    </row>
    <row r="72" spans="1:15" ht="33.75" outlineLevel="2" x14ac:dyDescent="0.2">
      <c r="A72" s="15" t="s">
        <v>133</v>
      </c>
      <c r="B72" s="13" t="s">
        <v>132</v>
      </c>
      <c r="C72" s="13" t="s">
        <v>11</v>
      </c>
      <c r="D72" s="13" t="s">
        <v>85</v>
      </c>
      <c r="E72" s="14">
        <v>16254.6</v>
      </c>
      <c r="F72" s="14">
        <v>16254.6</v>
      </c>
      <c r="G72" s="14">
        <v>16254.6</v>
      </c>
      <c r="H72" s="14"/>
      <c r="I72" s="24">
        <f t="shared" si="39"/>
        <v>0</v>
      </c>
      <c r="J72" s="14"/>
      <c r="K72" s="14"/>
      <c r="L72" s="14"/>
      <c r="M72" s="24">
        <f t="shared" si="40"/>
        <v>0</v>
      </c>
      <c r="N72" s="14"/>
      <c r="O72" s="14"/>
    </row>
    <row r="73" spans="1:15" ht="22.5" outlineLevel="2" x14ac:dyDescent="0.2">
      <c r="A73" s="15" t="s">
        <v>135</v>
      </c>
      <c r="B73" s="13" t="s">
        <v>134</v>
      </c>
      <c r="C73" s="13" t="s">
        <v>11</v>
      </c>
      <c r="D73" s="13" t="s">
        <v>23</v>
      </c>
      <c r="E73" s="14">
        <v>68</v>
      </c>
      <c r="F73" s="14">
        <v>68</v>
      </c>
      <c r="G73" s="14"/>
      <c r="H73" s="14"/>
      <c r="I73" s="24">
        <f t="shared" si="39"/>
        <v>68</v>
      </c>
      <c r="J73" s="14"/>
      <c r="K73" s="14"/>
      <c r="L73" s="14"/>
      <c r="M73" s="24">
        <f t="shared" si="40"/>
        <v>68</v>
      </c>
      <c r="N73" s="28">
        <v>68</v>
      </c>
      <c r="O73" s="28">
        <v>68</v>
      </c>
    </row>
    <row r="74" spans="1:15" ht="22.5" outlineLevel="2" x14ac:dyDescent="0.2">
      <c r="A74" s="15" t="s">
        <v>138</v>
      </c>
      <c r="B74" s="13" t="s">
        <v>136</v>
      </c>
      <c r="C74" s="13" t="s">
        <v>11</v>
      </c>
      <c r="D74" s="13" t="s">
        <v>137</v>
      </c>
      <c r="E74" s="14">
        <v>2.5</v>
      </c>
      <c r="F74" s="14">
        <v>2.5</v>
      </c>
      <c r="G74" s="14"/>
      <c r="H74" s="14"/>
      <c r="I74" s="24">
        <f t="shared" si="39"/>
        <v>2.5</v>
      </c>
      <c r="J74" s="14"/>
      <c r="K74" s="14"/>
      <c r="L74" s="14"/>
      <c r="M74" s="24">
        <f t="shared" si="40"/>
        <v>2.5</v>
      </c>
      <c r="N74" s="28">
        <v>2.5</v>
      </c>
      <c r="O74" s="28">
        <v>2.5</v>
      </c>
    </row>
    <row r="75" spans="1:15" ht="33.75" outlineLevel="2" x14ac:dyDescent="0.2">
      <c r="A75" s="15" t="s">
        <v>140</v>
      </c>
      <c r="B75" s="13" t="s">
        <v>139</v>
      </c>
      <c r="C75" s="13" t="s">
        <v>11</v>
      </c>
      <c r="D75" s="13" t="s">
        <v>110</v>
      </c>
      <c r="E75" s="14">
        <v>435.3</v>
      </c>
      <c r="F75" s="14">
        <v>435.3</v>
      </c>
      <c r="G75" s="14">
        <v>435.3</v>
      </c>
      <c r="H75" s="14"/>
      <c r="I75" s="24">
        <f t="shared" si="39"/>
        <v>0</v>
      </c>
      <c r="J75" s="14"/>
      <c r="K75" s="14"/>
      <c r="L75" s="14"/>
      <c r="M75" s="24">
        <f t="shared" si="40"/>
        <v>0</v>
      </c>
      <c r="N75" s="14"/>
      <c r="O75" s="14"/>
    </row>
    <row r="76" spans="1:15" ht="45" outlineLevel="2" x14ac:dyDescent="0.2">
      <c r="A76" s="15" t="s">
        <v>563</v>
      </c>
      <c r="B76" s="13" t="s">
        <v>141</v>
      </c>
      <c r="C76" s="13" t="s">
        <v>11</v>
      </c>
      <c r="D76" s="13" t="s">
        <v>110</v>
      </c>
      <c r="E76" s="14">
        <v>233.6</v>
      </c>
      <c r="F76" s="14">
        <v>233.6</v>
      </c>
      <c r="G76" s="14">
        <v>233.6</v>
      </c>
      <c r="H76" s="14"/>
      <c r="I76" s="24">
        <f t="shared" si="39"/>
        <v>0</v>
      </c>
      <c r="J76" s="14"/>
      <c r="K76" s="14"/>
      <c r="L76" s="14"/>
      <c r="M76" s="24">
        <f t="shared" si="40"/>
        <v>0</v>
      </c>
      <c r="N76" s="14"/>
      <c r="O76" s="14"/>
    </row>
    <row r="77" spans="1:15" ht="22.5" outlineLevel="1" x14ac:dyDescent="0.2">
      <c r="A77" s="12" t="s">
        <v>143</v>
      </c>
      <c r="B77" s="9" t="s">
        <v>142</v>
      </c>
      <c r="C77" s="10"/>
      <c r="D77" s="10"/>
      <c r="E77" s="11">
        <v>100</v>
      </c>
      <c r="F77" s="11">
        <f>SUM(F78)</f>
        <v>100</v>
      </c>
      <c r="G77" s="11">
        <f>SUM(G78)</f>
        <v>0</v>
      </c>
      <c r="H77" s="11">
        <f t="shared" ref="H77:O77" si="41">SUM(H78)</f>
        <v>0</v>
      </c>
      <c r="I77" s="21">
        <f t="shared" si="41"/>
        <v>100</v>
      </c>
      <c r="J77" s="11">
        <f t="shared" si="41"/>
        <v>0</v>
      </c>
      <c r="K77" s="11">
        <f t="shared" si="41"/>
        <v>0</v>
      </c>
      <c r="L77" s="11">
        <f t="shared" si="41"/>
        <v>0</v>
      </c>
      <c r="M77" s="21">
        <f t="shared" si="41"/>
        <v>100</v>
      </c>
      <c r="N77" s="11">
        <f t="shared" si="41"/>
        <v>100</v>
      </c>
      <c r="O77" s="11">
        <f t="shared" si="41"/>
        <v>100</v>
      </c>
    </row>
    <row r="78" spans="1:15" ht="33.75" outlineLevel="2" x14ac:dyDescent="0.2">
      <c r="A78" s="15" t="s">
        <v>146</v>
      </c>
      <c r="B78" s="13" t="s">
        <v>144</v>
      </c>
      <c r="C78" s="13" t="s">
        <v>11</v>
      </c>
      <c r="D78" s="13" t="s">
        <v>145</v>
      </c>
      <c r="E78" s="14">
        <v>100</v>
      </c>
      <c r="F78" s="14">
        <v>100</v>
      </c>
      <c r="G78" s="14"/>
      <c r="H78" s="14"/>
      <c r="I78" s="24">
        <f t="shared" ref="I78" si="42">F78-G78-H78</f>
        <v>100</v>
      </c>
      <c r="J78" s="14"/>
      <c r="K78" s="14"/>
      <c r="L78" s="14"/>
      <c r="M78" s="24">
        <f t="shared" ref="M78" si="43">SUM(I78:L78)</f>
        <v>100</v>
      </c>
      <c r="N78" s="28">
        <v>100</v>
      </c>
      <c r="O78" s="28">
        <v>100</v>
      </c>
    </row>
    <row r="79" spans="1:15" ht="33.75" outlineLevel="1" x14ac:dyDescent="0.2">
      <c r="A79" s="12" t="s">
        <v>148</v>
      </c>
      <c r="B79" s="9" t="s">
        <v>147</v>
      </c>
      <c r="C79" s="10"/>
      <c r="D79" s="10"/>
      <c r="E79" s="11">
        <v>8056</v>
      </c>
      <c r="F79" s="11">
        <f>SUM(F80:F92)</f>
        <v>8056</v>
      </c>
      <c r="G79" s="11">
        <f>SUM(G80:G92)</f>
        <v>382.4</v>
      </c>
      <c r="H79" s="11">
        <f t="shared" ref="H79:O79" si="44">SUM(H80:H92)</f>
        <v>0</v>
      </c>
      <c r="I79" s="21">
        <f t="shared" si="44"/>
        <v>7673.6</v>
      </c>
      <c r="J79" s="11">
        <f t="shared" si="44"/>
        <v>0</v>
      </c>
      <c r="K79" s="11">
        <f t="shared" si="44"/>
        <v>0</v>
      </c>
      <c r="L79" s="11">
        <f t="shared" si="44"/>
        <v>316.39999999999998</v>
      </c>
      <c r="M79" s="21">
        <f t="shared" si="44"/>
        <v>7990</v>
      </c>
      <c r="N79" s="11">
        <f t="shared" ref="N79" si="45">SUM(N80:N92)</f>
        <v>7990</v>
      </c>
      <c r="O79" s="11">
        <f t="shared" si="44"/>
        <v>7990</v>
      </c>
    </row>
    <row r="80" spans="1:15" outlineLevel="2" x14ac:dyDescent="0.2">
      <c r="A80" s="15" t="s">
        <v>150</v>
      </c>
      <c r="B80" s="13" t="s">
        <v>149</v>
      </c>
      <c r="C80" s="13" t="s">
        <v>11</v>
      </c>
      <c r="D80" s="13" t="s">
        <v>137</v>
      </c>
      <c r="E80" s="14">
        <v>488</v>
      </c>
      <c r="F80" s="14">
        <v>488</v>
      </c>
      <c r="G80" s="14"/>
      <c r="H80" s="14"/>
      <c r="I80" s="24">
        <f t="shared" ref="I80:I92" si="46">F80-G80-H80</f>
        <v>488</v>
      </c>
      <c r="J80" s="14"/>
      <c r="K80" s="14"/>
      <c r="L80" s="14"/>
      <c r="M80" s="24">
        <f t="shared" ref="M80:M92" si="47">SUM(I80:L80)</f>
        <v>488</v>
      </c>
      <c r="N80" s="28">
        <v>488</v>
      </c>
      <c r="O80" s="28">
        <v>488</v>
      </c>
    </row>
    <row r="81" spans="1:15" ht="22.5" outlineLevel="2" x14ac:dyDescent="0.2">
      <c r="A81" s="15" t="s">
        <v>152</v>
      </c>
      <c r="B81" s="13" t="s">
        <v>151</v>
      </c>
      <c r="C81" s="13" t="s">
        <v>11</v>
      </c>
      <c r="D81" s="13" t="s">
        <v>12</v>
      </c>
      <c r="E81" s="14">
        <v>160</v>
      </c>
      <c r="F81" s="14">
        <v>160</v>
      </c>
      <c r="G81" s="14"/>
      <c r="H81" s="14"/>
      <c r="I81" s="24">
        <f t="shared" si="46"/>
        <v>160</v>
      </c>
      <c r="J81" s="14"/>
      <c r="K81" s="14"/>
      <c r="L81" s="14"/>
      <c r="M81" s="24">
        <f t="shared" si="47"/>
        <v>160</v>
      </c>
      <c r="N81" s="28">
        <v>160</v>
      </c>
      <c r="O81" s="28">
        <v>160</v>
      </c>
    </row>
    <row r="82" spans="1:15" outlineLevel="2" x14ac:dyDescent="0.2">
      <c r="A82" s="15" t="s">
        <v>154</v>
      </c>
      <c r="B82" s="13" t="s">
        <v>153</v>
      </c>
      <c r="C82" s="13" t="s">
        <v>32</v>
      </c>
      <c r="D82" s="13" t="s">
        <v>33</v>
      </c>
      <c r="E82" s="14">
        <v>114.9</v>
      </c>
      <c r="F82" s="14">
        <v>114.9</v>
      </c>
      <c r="G82" s="14"/>
      <c r="H82" s="14"/>
      <c r="I82" s="24">
        <f t="shared" si="46"/>
        <v>114.9</v>
      </c>
      <c r="J82" s="14"/>
      <c r="K82" s="14"/>
      <c r="L82" s="14"/>
      <c r="M82" s="24">
        <f t="shared" si="47"/>
        <v>114.9</v>
      </c>
      <c r="N82" s="28">
        <v>114.9</v>
      </c>
      <c r="O82" s="28">
        <v>114.9</v>
      </c>
    </row>
    <row r="83" spans="1:15" outlineLevel="2" x14ac:dyDescent="0.2">
      <c r="A83" s="48" t="s">
        <v>156</v>
      </c>
      <c r="B83" s="13" t="s">
        <v>155</v>
      </c>
      <c r="C83" s="13" t="s">
        <v>11</v>
      </c>
      <c r="D83" s="13" t="s">
        <v>59</v>
      </c>
      <c r="E83" s="14">
        <v>764</v>
      </c>
      <c r="F83" s="14">
        <v>764</v>
      </c>
      <c r="G83" s="14"/>
      <c r="H83" s="14"/>
      <c r="I83" s="24">
        <f t="shared" si="46"/>
        <v>764</v>
      </c>
      <c r="J83" s="14"/>
      <c r="K83" s="14"/>
      <c r="L83" s="14"/>
      <c r="M83" s="24">
        <f t="shared" si="47"/>
        <v>764</v>
      </c>
      <c r="N83" s="28">
        <v>764</v>
      </c>
      <c r="O83" s="28">
        <v>764</v>
      </c>
    </row>
    <row r="84" spans="1:15" outlineLevel="2" x14ac:dyDescent="0.2">
      <c r="A84" s="49"/>
      <c r="B84" s="13" t="s">
        <v>155</v>
      </c>
      <c r="C84" s="13" t="s">
        <v>32</v>
      </c>
      <c r="D84" s="13" t="s">
        <v>36</v>
      </c>
      <c r="E84" s="14">
        <v>666</v>
      </c>
      <c r="F84" s="14">
        <v>666</v>
      </c>
      <c r="G84" s="14"/>
      <c r="H84" s="14"/>
      <c r="I84" s="24">
        <f t="shared" si="46"/>
        <v>666</v>
      </c>
      <c r="J84" s="14"/>
      <c r="K84" s="14"/>
      <c r="L84" s="14">
        <v>266</v>
      </c>
      <c r="M84" s="24">
        <f t="shared" si="47"/>
        <v>932</v>
      </c>
      <c r="N84" s="28">
        <v>932</v>
      </c>
      <c r="O84" s="28">
        <v>932</v>
      </c>
    </row>
    <row r="85" spans="1:15" outlineLevel="2" x14ac:dyDescent="0.2">
      <c r="A85" s="50"/>
      <c r="B85" s="13" t="s">
        <v>155</v>
      </c>
      <c r="C85" s="13" t="s">
        <v>79</v>
      </c>
      <c r="D85" s="13" t="s">
        <v>80</v>
      </c>
      <c r="E85" s="14">
        <v>266.8</v>
      </c>
      <c r="F85" s="14">
        <v>266.8</v>
      </c>
      <c r="G85" s="14"/>
      <c r="H85" s="14"/>
      <c r="I85" s="24">
        <f t="shared" si="46"/>
        <v>266.8</v>
      </c>
      <c r="J85" s="14"/>
      <c r="K85" s="14"/>
      <c r="L85" s="14">
        <v>50.4</v>
      </c>
      <c r="M85" s="24">
        <f t="shared" si="47"/>
        <v>317.2</v>
      </c>
      <c r="N85" s="28">
        <v>317.2</v>
      </c>
      <c r="O85" s="28">
        <v>317.2</v>
      </c>
    </row>
    <row r="86" spans="1:15" ht="56.25" outlineLevel="2" x14ac:dyDescent="0.2">
      <c r="A86" s="15" t="s">
        <v>159</v>
      </c>
      <c r="B86" s="13" t="s">
        <v>157</v>
      </c>
      <c r="C86" s="13" t="s">
        <v>11</v>
      </c>
      <c r="D86" s="13" t="s">
        <v>158</v>
      </c>
      <c r="E86" s="14">
        <v>3071.5</v>
      </c>
      <c r="F86" s="14">
        <v>3071.5</v>
      </c>
      <c r="G86" s="14"/>
      <c r="H86" s="14"/>
      <c r="I86" s="24">
        <f t="shared" si="46"/>
        <v>3071.5</v>
      </c>
      <c r="J86" s="14"/>
      <c r="K86" s="14"/>
      <c r="L86" s="14"/>
      <c r="M86" s="24">
        <f t="shared" si="47"/>
        <v>3071.5</v>
      </c>
      <c r="N86" s="28">
        <v>3071.5</v>
      </c>
      <c r="O86" s="28">
        <v>3071.5</v>
      </c>
    </row>
    <row r="87" spans="1:15" ht="33.75" outlineLevel="2" x14ac:dyDescent="0.2">
      <c r="A87" s="15" t="s">
        <v>162</v>
      </c>
      <c r="B87" s="13" t="s">
        <v>160</v>
      </c>
      <c r="C87" s="13" t="s">
        <v>11</v>
      </c>
      <c r="D87" s="13" t="s">
        <v>161</v>
      </c>
      <c r="E87" s="14">
        <v>673</v>
      </c>
      <c r="F87" s="14">
        <v>673</v>
      </c>
      <c r="G87" s="14"/>
      <c r="H87" s="14"/>
      <c r="I87" s="24">
        <f t="shared" si="46"/>
        <v>673</v>
      </c>
      <c r="J87" s="14"/>
      <c r="K87" s="14"/>
      <c r="L87" s="14"/>
      <c r="M87" s="24">
        <f t="shared" si="47"/>
        <v>673</v>
      </c>
      <c r="N87" s="28">
        <v>673</v>
      </c>
      <c r="O87" s="28">
        <v>673</v>
      </c>
    </row>
    <row r="88" spans="1:15" ht="22.5" outlineLevel="2" x14ac:dyDescent="0.2">
      <c r="A88" s="15" t="s">
        <v>164</v>
      </c>
      <c r="B88" s="13" t="s">
        <v>163</v>
      </c>
      <c r="C88" s="13" t="s">
        <v>11</v>
      </c>
      <c r="D88" s="13" t="s">
        <v>23</v>
      </c>
      <c r="E88" s="14">
        <v>1355</v>
      </c>
      <c r="F88" s="14">
        <v>1355</v>
      </c>
      <c r="G88" s="14"/>
      <c r="H88" s="14"/>
      <c r="I88" s="24">
        <f t="shared" si="46"/>
        <v>1355</v>
      </c>
      <c r="J88" s="14"/>
      <c r="K88" s="14"/>
      <c r="L88" s="14"/>
      <c r="M88" s="24">
        <f t="shared" si="47"/>
        <v>1355</v>
      </c>
      <c r="N88" s="28">
        <v>1355</v>
      </c>
      <c r="O88" s="28">
        <v>1355</v>
      </c>
    </row>
    <row r="89" spans="1:15" outlineLevel="2" x14ac:dyDescent="0.2">
      <c r="A89" s="15" t="s">
        <v>166</v>
      </c>
      <c r="B89" s="13" t="s">
        <v>165</v>
      </c>
      <c r="C89" s="13" t="s">
        <v>11</v>
      </c>
      <c r="D89" s="13" t="s">
        <v>23</v>
      </c>
      <c r="E89" s="14">
        <v>114.4</v>
      </c>
      <c r="F89" s="14">
        <v>114.4</v>
      </c>
      <c r="G89" s="14"/>
      <c r="H89" s="14"/>
      <c r="I89" s="24">
        <f t="shared" si="46"/>
        <v>114.4</v>
      </c>
      <c r="J89" s="14"/>
      <c r="K89" s="14"/>
      <c r="L89" s="14"/>
      <c r="M89" s="24">
        <f t="shared" si="47"/>
        <v>114.4</v>
      </c>
      <c r="N89" s="28">
        <v>114.4</v>
      </c>
      <c r="O89" s="28">
        <v>114.4</v>
      </c>
    </row>
    <row r="90" spans="1:15" ht="22.5" outlineLevel="2" x14ac:dyDescent="0.2">
      <c r="A90" s="15" t="s">
        <v>168</v>
      </c>
      <c r="B90" s="13" t="s">
        <v>167</v>
      </c>
      <c r="C90" s="13" t="s">
        <v>11</v>
      </c>
      <c r="D90" s="13" t="s">
        <v>158</v>
      </c>
      <c r="E90" s="14">
        <v>200</v>
      </c>
      <c r="F90" s="14">
        <v>200</v>
      </c>
      <c r="G90" s="14">
        <v>200</v>
      </c>
      <c r="H90" s="14"/>
      <c r="I90" s="24">
        <f t="shared" si="46"/>
        <v>0</v>
      </c>
      <c r="J90" s="14"/>
      <c r="K90" s="14"/>
      <c r="L90" s="14"/>
      <c r="M90" s="24">
        <f t="shared" si="47"/>
        <v>0</v>
      </c>
      <c r="N90" s="14"/>
      <c r="O90" s="14"/>
    </row>
    <row r="91" spans="1:15" ht="33.75" outlineLevel="2" x14ac:dyDescent="0.2">
      <c r="A91" s="15" t="s">
        <v>564</v>
      </c>
      <c r="B91" s="13" t="s">
        <v>169</v>
      </c>
      <c r="C91" s="13" t="s">
        <v>11</v>
      </c>
      <c r="D91" s="13" t="s">
        <v>12</v>
      </c>
      <c r="E91" s="14">
        <v>160.19999999999999</v>
      </c>
      <c r="F91" s="14">
        <v>160.19999999999999</v>
      </c>
      <c r="G91" s="14">
        <v>160.19999999999999</v>
      </c>
      <c r="H91" s="14"/>
      <c r="I91" s="24">
        <f t="shared" si="46"/>
        <v>0</v>
      </c>
      <c r="J91" s="14"/>
      <c r="K91" s="14"/>
      <c r="L91" s="14"/>
      <c r="M91" s="24">
        <f t="shared" si="47"/>
        <v>0</v>
      </c>
      <c r="N91" s="14"/>
      <c r="O91" s="14"/>
    </row>
    <row r="92" spans="1:15" ht="22.5" outlineLevel="2" x14ac:dyDescent="0.2">
      <c r="A92" s="15" t="s">
        <v>171</v>
      </c>
      <c r="B92" s="13" t="s">
        <v>170</v>
      </c>
      <c r="C92" s="13" t="s">
        <v>11</v>
      </c>
      <c r="D92" s="13" t="s">
        <v>85</v>
      </c>
      <c r="E92" s="14">
        <v>22.2</v>
      </c>
      <c r="F92" s="14">
        <v>22.2</v>
      </c>
      <c r="G92" s="14">
        <v>22.2</v>
      </c>
      <c r="H92" s="14"/>
      <c r="I92" s="24">
        <f t="shared" si="46"/>
        <v>0</v>
      </c>
      <c r="J92" s="14"/>
      <c r="K92" s="14"/>
      <c r="L92" s="14"/>
      <c r="M92" s="24">
        <f t="shared" si="47"/>
        <v>0</v>
      </c>
      <c r="N92" s="14"/>
      <c r="O92" s="14"/>
    </row>
    <row r="93" spans="1:15" ht="22.5" outlineLevel="1" x14ac:dyDescent="0.2">
      <c r="A93" s="12" t="s">
        <v>173</v>
      </c>
      <c r="B93" s="9" t="s">
        <v>172</v>
      </c>
      <c r="C93" s="10"/>
      <c r="D93" s="10"/>
      <c r="E93" s="11">
        <v>700</v>
      </c>
      <c r="F93" s="11">
        <f>SUM(F94)</f>
        <v>700</v>
      </c>
      <c r="G93" s="11">
        <f>SUM(G94)</f>
        <v>700</v>
      </c>
      <c r="H93" s="11">
        <f t="shared" ref="H93:O93" si="48">SUM(H94)</f>
        <v>0</v>
      </c>
      <c r="I93" s="21">
        <f t="shared" si="48"/>
        <v>0</v>
      </c>
      <c r="J93" s="11">
        <f t="shared" si="48"/>
        <v>0</v>
      </c>
      <c r="K93" s="11">
        <f t="shared" si="48"/>
        <v>0</v>
      </c>
      <c r="L93" s="11">
        <f t="shared" si="48"/>
        <v>0</v>
      </c>
      <c r="M93" s="21">
        <f t="shared" si="48"/>
        <v>0</v>
      </c>
      <c r="N93" s="11">
        <f t="shared" si="48"/>
        <v>0</v>
      </c>
      <c r="O93" s="11">
        <f t="shared" si="48"/>
        <v>0</v>
      </c>
    </row>
    <row r="94" spans="1:15" ht="22.5" outlineLevel="2" x14ac:dyDescent="0.2">
      <c r="A94" s="15" t="s">
        <v>175</v>
      </c>
      <c r="B94" s="13" t="s">
        <v>174</v>
      </c>
      <c r="C94" s="13" t="s">
        <v>11</v>
      </c>
      <c r="D94" s="13" t="s">
        <v>145</v>
      </c>
      <c r="E94" s="14">
        <v>700</v>
      </c>
      <c r="F94" s="14">
        <v>700</v>
      </c>
      <c r="G94" s="14">
        <v>700</v>
      </c>
      <c r="H94" s="14"/>
      <c r="I94" s="24">
        <f t="shared" ref="I94" si="49">F94-G94-H94</f>
        <v>0</v>
      </c>
      <c r="J94" s="14"/>
      <c r="K94" s="14"/>
      <c r="L94" s="14"/>
      <c r="M94" s="24">
        <f t="shared" ref="M94" si="50">SUM(I94:L94)</f>
        <v>0</v>
      </c>
      <c r="N94" s="14"/>
      <c r="O94" s="14"/>
    </row>
    <row r="95" spans="1:15" ht="33.75" x14ac:dyDescent="0.2">
      <c r="A95" s="18" t="s">
        <v>177</v>
      </c>
      <c r="B95" s="19" t="s">
        <v>176</v>
      </c>
      <c r="C95" s="20"/>
      <c r="D95" s="20"/>
      <c r="E95" s="21">
        <v>1027.2</v>
      </c>
      <c r="F95" s="21">
        <f>SUM(F96,F98,F102)</f>
        <v>1027.2</v>
      </c>
      <c r="G95" s="21">
        <f>SUM(G96,G98,G102)</f>
        <v>125.2</v>
      </c>
      <c r="H95" s="21">
        <f t="shared" ref="H95:O95" si="51">SUM(H96,H98,H102)</f>
        <v>0</v>
      </c>
      <c r="I95" s="21">
        <f t="shared" si="51"/>
        <v>902</v>
      </c>
      <c r="J95" s="21">
        <f t="shared" si="51"/>
        <v>0</v>
      </c>
      <c r="K95" s="21">
        <f t="shared" si="51"/>
        <v>0</v>
      </c>
      <c r="L95" s="21">
        <f t="shared" si="51"/>
        <v>0</v>
      </c>
      <c r="M95" s="21">
        <f t="shared" si="51"/>
        <v>902</v>
      </c>
      <c r="N95" s="21">
        <f t="shared" ref="N95" si="52">SUM(N96,N98,N102)</f>
        <v>902</v>
      </c>
      <c r="O95" s="21">
        <f t="shared" si="51"/>
        <v>902</v>
      </c>
    </row>
    <row r="96" spans="1:15" ht="22.5" outlineLevel="1" x14ac:dyDescent="0.2">
      <c r="A96" s="12" t="s">
        <v>179</v>
      </c>
      <c r="B96" s="9" t="s">
        <v>178</v>
      </c>
      <c r="C96" s="10"/>
      <c r="D96" s="10"/>
      <c r="E96" s="11">
        <v>70</v>
      </c>
      <c r="F96" s="11">
        <f>SUM(F97)</f>
        <v>70</v>
      </c>
      <c r="G96" s="11">
        <f>SUM(G97)</f>
        <v>0</v>
      </c>
      <c r="H96" s="11">
        <f t="shared" ref="H96:O96" si="53">SUM(H97)</f>
        <v>0</v>
      </c>
      <c r="I96" s="21">
        <f t="shared" si="53"/>
        <v>70</v>
      </c>
      <c r="J96" s="11">
        <f t="shared" si="53"/>
        <v>0</v>
      </c>
      <c r="K96" s="11">
        <f t="shared" si="53"/>
        <v>0</v>
      </c>
      <c r="L96" s="11">
        <f t="shared" si="53"/>
        <v>0</v>
      </c>
      <c r="M96" s="21">
        <f t="shared" si="53"/>
        <v>70</v>
      </c>
      <c r="N96" s="11">
        <f t="shared" si="53"/>
        <v>70</v>
      </c>
      <c r="O96" s="11">
        <f t="shared" si="53"/>
        <v>70</v>
      </c>
    </row>
    <row r="97" spans="1:15" ht="22.5" outlineLevel="2" x14ac:dyDescent="0.2">
      <c r="A97" s="15" t="s">
        <v>181</v>
      </c>
      <c r="B97" s="13" t="s">
        <v>180</v>
      </c>
      <c r="C97" s="13" t="s">
        <v>11</v>
      </c>
      <c r="D97" s="13" t="s">
        <v>85</v>
      </c>
      <c r="E97" s="14">
        <v>70</v>
      </c>
      <c r="F97" s="14">
        <v>70</v>
      </c>
      <c r="G97" s="14"/>
      <c r="H97" s="14"/>
      <c r="I97" s="24">
        <f t="shared" ref="I97" si="54">F97-G97-H97</f>
        <v>70</v>
      </c>
      <c r="J97" s="14"/>
      <c r="K97" s="14"/>
      <c r="L97" s="14"/>
      <c r="M97" s="24">
        <f t="shared" ref="M97" si="55">SUM(I97:L97)</f>
        <v>70</v>
      </c>
      <c r="N97" s="28">
        <v>70</v>
      </c>
      <c r="O97" s="28">
        <v>70</v>
      </c>
    </row>
    <row r="98" spans="1:15" ht="22.5" outlineLevel="1" x14ac:dyDescent="0.2">
      <c r="A98" s="12" t="s">
        <v>183</v>
      </c>
      <c r="B98" s="9" t="s">
        <v>182</v>
      </c>
      <c r="C98" s="10"/>
      <c r="D98" s="10"/>
      <c r="E98" s="11">
        <v>897.2</v>
      </c>
      <c r="F98" s="11">
        <f>SUM(F99:F101)</f>
        <v>897.2</v>
      </c>
      <c r="G98" s="11">
        <f>SUM(G99:G101)</f>
        <v>125.2</v>
      </c>
      <c r="H98" s="11">
        <f t="shared" ref="H98:O98" si="56">SUM(H99:H101)</f>
        <v>0</v>
      </c>
      <c r="I98" s="21">
        <f t="shared" si="56"/>
        <v>772</v>
      </c>
      <c r="J98" s="11">
        <f t="shared" si="56"/>
        <v>0</v>
      </c>
      <c r="K98" s="11">
        <f t="shared" si="56"/>
        <v>0</v>
      </c>
      <c r="L98" s="11">
        <f t="shared" si="56"/>
        <v>0</v>
      </c>
      <c r="M98" s="21">
        <f t="shared" si="56"/>
        <v>772</v>
      </c>
      <c r="N98" s="11">
        <f t="shared" ref="N98" si="57">SUM(N99:N101)</f>
        <v>772</v>
      </c>
      <c r="O98" s="11">
        <f t="shared" si="56"/>
        <v>772</v>
      </c>
    </row>
    <row r="99" spans="1:15" ht="33.75" outlineLevel="2" x14ac:dyDescent="0.2">
      <c r="A99" s="15" t="s">
        <v>185</v>
      </c>
      <c r="B99" s="13" t="s">
        <v>184</v>
      </c>
      <c r="C99" s="13" t="s">
        <v>11</v>
      </c>
      <c r="D99" s="13" t="s">
        <v>85</v>
      </c>
      <c r="E99" s="14">
        <v>720</v>
      </c>
      <c r="F99" s="14">
        <v>720</v>
      </c>
      <c r="G99" s="14"/>
      <c r="H99" s="14"/>
      <c r="I99" s="24">
        <f t="shared" ref="I99:I101" si="58">F99-G99-H99</f>
        <v>720</v>
      </c>
      <c r="J99" s="14"/>
      <c r="K99" s="14"/>
      <c r="L99" s="14"/>
      <c r="M99" s="24">
        <f t="shared" ref="M99:M101" si="59">SUM(I99:L99)</f>
        <v>720</v>
      </c>
      <c r="N99" s="28">
        <v>720</v>
      </c>
      <c r="O99" s="28">
        <v>720</v>
      </c>
    </row>
    <row r="100" spans="1:15" ht="33.75" outlineLevel="2" x14ac:dyDescent="0.2">
      <c r="A100" s="15" t="s">
        <v>187</v>
      </c>
      <c r="B100" s="13" t="s">
        <v>186</v>
      </c>
      <c r="C100" s="13" t="s">
        <v>11</v>
      </c>
      <c r="D100" s="13" t="s">
        <v>85</v>
      </c>
      <c r="E100" s="14">
        <v>52</v>
      </c>
      <c r="F100" s="14">
        <v>52</v>
      </c>
      <c r="G100" s="14"/>
      <c r="H100" s="14"/>
      <c r="I100" s="24">
        <f t="shared" si="58"/>
        <v>52</v>
      </c>
      <c r="J100" s="14"/>
      <c r="K100" s="14"/>
      <c r="L100" s="14"/>
      <c r="M100" s="24">
        <f t="shared" si="59"/>
        <v>52</v>
      </c>
      <c r="N100" s="28">
        <v>52</v>
      </c>
      <c r="O100" s="28">
        <v>52</v>
      </c>
    </row>
    <row r="101" spans="1:15" ht="33.75" outlineLevel="2" x14ac:dyDescent="0.2">
      <c r="A101" s="15" t="s">
        <v>189</v>
      </c>
      <c r="B101" s="13" t="s">
        <v>188</v>
      </c>
      <c r="C101" s="13" t="s">
        <v>11</v>
      </c>
      <c r="D101" s="13" t="s">
        <v>85</v>
      </c>
      <c r="E101" s="14">
        <v>125.2</v>
      </c>
      <c r="F101" s="14">
        <v>125.2</v>
      </c>
      <c r="G101" s="14">
        <v>125.2</v>
      </c>
      <c r="H101" s="14"/>
      <c r="I101" s="24">
        <f t="shared" si="58"/>
        <v>0</v>
      </c>
      <c r="J101" s="14"/>
      <c r="K101" s="14"/>
      <c r="L101" s="14"/>
      <c r="M101" s="24">
        <f t="shared" si="59"/>
        <v>0</v>
      </c>
      <c r="N101" s="14"/>
      <c r="O101" s="14"/>
    </row>
    <row r="102" spans="1:15" ht="78.75" outlineLevel="1" x14ac:dyDescent="0.2">
      <c r="A102" s="12" t="s">
        <v>191</v>
      </c>
      <c r="B102" s="9" t="s">
        <v>190</v>
      </c>
      <c r="C102" s="10"/>
      <c r="D102" s="10"/>
      <c r="E102" s="11">
        <v>60</v>
      </c>
      <c r="F102" s="11">
        <f>SUM(F103)</f>
        <v>60</v>
      </c>
      <c r="G102" s="11">
        <f>SUM(G103)</f>
        <v>0</v>
      </c>
      <c r="H102" s="11">
        <f t="shared" ref="H102:O102" si="60">SUM(H103)</f>
        <v>0</v>
      </c>
      <c r="I102" s="21">
        <f t="shared" si="60"/>
        <v>60</v>
      </c>
      <c r="J102" s="11">
        <f t="shared" si="60"/>
        <v>0</v>
      </c>
      <c r="K102" s="11">
        <f t="shared" si="60"/>
        <v>0</v>
      </c>
      <c r="L102" s="11">
        <f t="shared" si="60"/>
        <v>0</v>
      </c>
      <c r="M102" s="21">
        <f t="shared" si="60"/>
        <v>60</v>
      </c>
      <c r="N102" s="11">
        <f t="shared" si="60"/>
        <v>60</v>
      </c>
      <c r="O102" s="11">
        <f t="shared" si="60"/>
        <v>60</v>
      </c>
    </row>
    <row r="103" spans="1:15" ht="67.5" outlineLevel="2" x14ac:dyDescent="0.2">
      <c r="A103" s="15" t="s">
        <v>193</v>
      </c>
      <c r="B103" s="13" t="s">
        <v>192</v>
      </c>
      <c r="C103" s="13" t="s">
        <v>11</v>
      </c>
      <c r="D103" s="13" t="s">
        <v>85</v>
      </c>
      <c r="E103" s="14">
        <v>60</v>
      </c>
      <c r="F103" s="14">
        <v>60</v>
      </c>
      <c r="G103" s="14"/>
      <c r="H103" s="14"/>
      <c r="I103" s="24">
        <f t="shared" ref="I103" si="61">F103-G103-H103</f>
        <v>60</v>
      </c>
      <c r="J103" s="14"/>
      <c r="K103" s="14"/>
      <c r="L103" s="14"/>
      <c r="M103" s="24">
        <f t="shared" ref="M103" si="62">SUM(I103:L103)</f>
        <v>60</v>
      </c>
      <c r="N103" s="28">
        <v>60</v>
      </c>
      <c r="O103" s="28">
        <v>60</v>
      </c>
    </row>
    <row r="104" spans="1:15" ht="45" x14ac:dyDescent="0.2">
      <c r="A104" s="18" t="s">
        <v>195</v>
      </c>
      <c r="B104" s="19" t="s">
        <v>194</v>
      </c>
      <c r="C104" s="20"/>
      <c r="D104" s="20"/>
      <c r="E104" s="21">
        <v>1100</v>
      </c>
      <c r="F104" s="21">
        <f>SUM(F105)</f>
        <v>1100</v>
      </c>
      <c r="G104" s="21">
        <f>SUM(G105)</f>
        <v>0</v>
      </c>
      <c r="H104" s="21">
        <f t="shared" ref="H104:O105" si="63">SUM(H105)</f>
        <v>0</v>
      </c>
      <c r="I104" s="21">
        <f t="shared" si="63"/>
        <v>1100</v>
      </c>
      <c r="J104" s="21">
        <f t="shared" si="63"/>
        <v>0</v>
      </c>
      <c r="K104" s="21">
        <f t="shared" si="63"/>
        <v>0</v>
      </c>
      <c r="L104" s="21">
        <f t="shared" si="63"/>
        <v>0</v>
      </c>
      <c r="M104" s="21">
        <f t="shared" si="63"/>
        <v>1100</v>
      </c>
      <c r="N104" s="21">
        <f t="shared" si="63"/>
        <v>1100</v>
      </c>
      <c r="O104" s="21">
        <f t="shared" si="63"/>
        <v>1100</v>
      </c>
    </row>
    <row r="105" spans="1:15" ht="22.5" outlineLevel="1" x14ac:dyDescent="0.2">
      <c r="A105" s="12" t="s">
        <v>197</v>
      </c>
      <c r="B105" s="9" t="s">
        <v>196</v>
      </c>
      <c r="C105" s="10"/>
      <c r="D105" s="10"/>
      <c r="E105" s="11">
        <v>1100</v>
      </c>
      <c r="F105" s="11">
        <f>SUM(F106)</f>
        <v>1100</v>
      </c>
      <c r="G105" s="11">
        <f>SUM(G106)</f>
        <v>0</v>
      </c>
      <c r="H105" s="11">
        <f t="shared" si="63"/>
        <v>0</v>
      </c>
      <c r="I105" s="21">
        <f t="shared" si="63"/>
        <v>1100</v>
      </c>
      <c r="J105" s="11">
        <f t="shared" si="63"/>
        <v>0</v>
      </c>
      <c r="K105" s="11">
        <f t="shared" si="63"/>
        <v>0</v>
      </c>
      <c r="L105" s="11">
        <f t="shared" si="63"/>
        <v>0</v>
      </c>
      <c r="M105" s="21">
        <f t="shared" si="63"/>
        <v>1100</v>
      </c>
      <c r="N105" s="11">
        <f t="shared" si="63"/>
        <v>1100</v>
      </c>
      <c r="O105" s="11">
        <f t="shared" si="63"/>
        <v>1100</v>
      </c>
    </row>
    <row r="106" spans="1:15" ht="22.5" outlineLevel="2" x14ac:dyDescent="0.2">
      <c r="A106" s="15" t="s">
        <v>197</v>
      </c>
      <c r="B106" s="13" t="s">
        <v>198</v>
      </c>
      <c r="C106" s="13" t="s">
        <v>11</v>
      </c>
      <c r="D106" s="13" t="s">
        <v>199</v>
      </c>
      <c r="E106" s="14">
        <v>1100</v>
      </c>
      <c r="F106" s="14">
        <v>1100</v>
      </c>
      <c r="G106" s="14"/>
      <c r="H106" s="14"/>
      <c r="I106" s="24">
        <f t="shared" ref="I106" si="64">F106-G106-H106</f>
        <v>1100</v>
      </c>
      <c r="J106" s="14"/>
      <c r="K106" s="14"/>
      <c r="L106" s="14"/>
      <c r="M106" s="24">
        <f t="shared" ref="M106" si="65">SUM(I106:L106)</f>
        <v>1100</v>
      </c>
      <c r="N106" s="28">
        <v>1100</v>
      </c>
      <c r="O106" s="28">
        <v>1100</v>
      </c>
    </row>
    <row r="107" spans="1:15" ht="45" x14ac:dyDescent="0.2">
      <c r="A107" s="18" t="s">
        <v>201</v>
      </c>
      <c r="B107" s="19" t="s">
        <v>200</v>
      </c>
      <c r="C107" s="20"/>
      <c r="D107" s="20"/>
      <c r="E107" s="21">
        <v>6550.6</v>
      </c>
      <c r="F107" s="21">
        <f>SUM(F108,F119,F121)</f>
        <v>6550.6</v>
      </c>
      <c r="G107" s="21">
        <f>SUM(G108,G119,G121)</f>
        <v>1907.6</v>
      </c>
      <c r="H107" s="21">
        <f t="shared" ref="H107:O107" si="66">SUM(H108,H119,H121)</f>
        <v>0</v>
      </c>
      <c r="I107" s="21">
        <f t="shared" si="66"/>
        <v>4643</v>
      </c>
      <c r="J107" s="21">
        <f t="shared" si="66"/>
        <v>178.9</v>
      </c>
      <c r="K107" s="21">
        <f t="shared" si="66"/>
        <v>1.1000000000000001</v>
      </c>
      <c r="L107" s="21">
        <f t="shared" si="66"/>
        <v>-11.099999999999994</v>
      </c>
      <c r="M107" s="21">
        <f t="shared" si="66"/>
        <v>4811.8999999999996</v>
      </c>
      <c r="N107" s="21">
        <f t="shared" ref="N107" si="67">SUM(N108,N119,N121)</f>
        <v>4812</v>
      </c>
      <c r="O107" s="21">
        <f t="shared" si="66"/>
        <v>4812</v>
      </c>
    </row>
    <row r="108" spans="1:15" ht="45" outlineLevel="1" x14ac:dyDescent="0.2">
      <c r="A108" s="12" t="s">
        <v>203</v>
      </c>
      <c r="B108" s="9" t="s">
        <v>202</v>
      </c>
      <c r="C108" s="10"/>
      <c r="D108" s="10"/>
      <c r="E108" s="11">
        <v>1449.9</v>
      </c>
      <c r="F108" s="11">
        <f>SUM(F109:F118)</f>
        <v>1449.9</v>
      </c>
      <c r="G108" s="11">
        <f>SUM(G109:G118)</f>
        <v>334.6</v>
      </c>
      <c r="H108" s="11">
        <f t="shared" ref="H108:O108" si="68">SUM(H109:H118)</f>
        <v>0</v>
      </c>
      <c r="I108" s="21">
        <f t="shared" si="68"/>
        <v>1115.3</v>
      </c>
      <c r="J108" s="11">
        <f t="shared" si="68"/>
        <v>0</v>
      </c>
      <c r="K108" s="11">
        <f t="shared" si="68"/>
        <v>0</v>
      </c>
      <c r="L108" s="11">
        <f t="shared" si="68"/>
        <v>-11.099999999999994</v>
      </c>
      <c r="M108" s="21">
        <f t="shared" si="68"/>
        <v>1104.2</v>
      </c>
      <c r="N108" s="11">
        <f t="shared" ref="N108" si="69">SUM(N109:N118)</f>
        <v>1104.2</v>
      </c>
      <c r="O108" s="11">
        <f t="shared" si="68"/>
        <v>1104.2</v>
      </c>
    </row>
    <row r="109" spans="1:15" outlineLevel="2" x14ac:dyDescent="0.2">
      <c r="A109" s="51" t="s">
        <v>205</v>
      </c>
      <c r="B109" s="13" t="s">
        <v>204</v>
      </c>
      <c r="C109" s="13" t="s">
        <v>32</v>
      </c>
      <c r="D109" s="13" t="s">
        <v>36</v>
      </c>
      <c r="E109" s="14">
        <v>15.6</v>
      </c>
      <c r="F109" s="14">
        <v>15.6</v>
      </c>
      <c r="G109" s="14"/>
      <c r="H109" s="14"/>
      <c r="I109" s="24">
        <f t="shared" ref="I109:I118" si="70">F109-G109-H109</f>
        <v>15.6</v>
      </c>
      <c r="J109" s="14"/>
      <c r="K109" s="14"/>
      <c r="L109" s="14">
        <v>3.4</v>
      </c>
      <c r="M109" s="24">
        <f t="shared" ref="M109:M118" si="71">SUM(I109:L109)</f>
        <v>19</v>
      </c>
      <c r="N109" s="28">
        <v>19</v>
      </c>
      <c r="O109" s="28">
        <v>19</v>
      </c>
    </row>
    <row r="110" spans="1:15" outlineLevel="2" x14ac:dyDescent="0.2">
      <c r="A110" s="50"/>
      <c r="B110" s="13" t="s">
        <v>204</v>
      </c>
      <c r="C110" s="13" t="s">
        <v>32</v>
      </c>
      <c r="D110" s="13" t="s">
        <v>80</v>
      </c>
      <c r="E110" s="14">
        <v>121.2</v>
      </c>
      <c r="F110" s="14">
        <v>121.2</v>
      </c>
      <c r="G110" s="14"/>
      <c r="H110" s="14"/>
      <c r="I110" s="24">
        <f t="shared" si="70"/>
        <v>121.2</v>
      </c>
      <c r="J110" s="14"/>
      <c r="K110" s="14"/>
      <c r="L110" s="14">
        <v>-83.2</v>
      </c>
      <c r="M110" s="24">
        <f t="shared" si="71"/>
        <v>38</v>
      </c>
      <c r="N110" s="28">
        <v>38</v>
      </c>
      <c r="O110" s="28">
        <v>38</v>
      </c>
    </row>
    <row r="111" spans="1:15" outlineLevel="2" x14ac:dyDescent="0.2">
      <c r="A111" s="48" t="s">
        <v>207</v>
      </c>
      <c r="B111" s="13" t="s">
        <v>206</v>
      </c>
      <c r="C111" s="13" t="s">
        <v>32</v>
      </c>
      <c r="D111" s="13" t="s">
        <v>48</v>
      </c>
      <c r="E111" s="14">
        <v>43</v>
      </c>
      <c r="F111" s="14">
        <v>43</v>
      </c>
      <c r="G111" s="14"/>
      <c r="H111" s="14"/>
      <c r="I111" s="24">
        <f t="shared" si="70"/>
        <v>43</v>
      </c>
      <c r="J111" s="14"/>
      <c r="K111" s="14"/>
      <c r="L111" s="14">
        <v>26.7</v>
      </c>
      <c r="M111" s="24">
        <f t="shared" si="71"/>
        <v>69.7</v>
      </c>
      <c r="N111" s="28">
        <v>69.7</v>
      </c>
      <c r="O111" s="28">
        <v>69.7</v>
      </c>
    </row>
    <row r="112" spans="1:15" outlineLevel="2" x14ac:dyDescent="0.2">
      <c r="A112" s="50"/>
      <c r="B112" s="13" t="s">
        <v>206</v>
      </c>
      <c r="C112" s="13" t="s">
        <v>32</v>
      </c>
      <c r="D112" s="13" t="s">
        <v>36</v>
      </c>
      <c r="E112" s="14">
        <v>165.7</v>
      </c>
      <c r="F112" s="14">
        <v>165.7</v>
      </c>
      <c r="G112" s="14"/>
      <c r="H112" s="14"/>
      <c r="I112" s="24">
        <f t="shared" si="70"/>
        <v>165.7</v>
      </c>
      <c r="J112" s="14"/>
      <c r="K112" s="14"/>
      <c r="L112" s="14">
        <v>30</v>
      </c>
      <c r="M112" s="24">
        <f t="shared" si="71"/>
        <v>195.7</v>
      </c>
      <c r="N112" s="28">
        <v>195.7</v>
      </c>
      <c r="O112" s="28">
        <v>195.7</v>
      </c>
    </row>
    <row r="113" spans="1:15" outlineLevel="2" x14ac:dyDescent="0.2">
      <c r="A113" s="48" t="s">
        <v>209</v>
      </c>
      <c r="B113" s="13" t="s">
        <v>208</v>
      </c>
      <c r="C113" s="13" t="s">
        <v>11</v>
      </c>
      <c r="D113" s="13" t="s">
        <v>23</v>
      </c>
      <c r="E113" s="14">
        <v>236</v>
      </c>
      <c r="F113" s="14">
        <v>236</v>
      </c>
      <c r="G113" s="14"/>
      <c r="H113" s="14"/>
      <c r="I113" s="24">
        <f t="shared" si="70"/>
        <v>236</v>
      </c>
      <c r="J113" s="14"/>
      <c r="K113" s="14"/>
      <c r="L113" s="14"/>
      <c r="M113" s="24">
        <f t="shared" si="71"/>
        <v>236</v>
      </c>
      <c r="N113" s="28">
        <v>236</v>
      </c>
      <c r="O113" s="28">
        <v>236</v>
      </c>
    </row>
    <row r="114" spans="1:15" outlineLevel="2" x14ac:dyDescent="0.2">
      <c r="A114" s="49"/>
      <c r="B114" s="13" t="s">
        <v>208</v>
      </c>
      <c r="C114" s="13" t="s">
        <v>32</v>
      </c>
      <c r="D114" s="13" t="s">
        <v>48</v>
      </c>
      <c r="E114" s="14">
        <v>266.5</v>
      </c>
      <c r="F114" s="14">
        <v>266.5</v>
      </c>
      <c r="G114" s="14"/>
      <c r="H114" s="14"/>
      <c r="I114" s="24">
        <f t="shared" si="70"/>
        <v>266.5</v>
      </c>
      <c r="J114" s="14"/>
      <c r="K114" s="14"/>
      <c r="L114" s="14">
        <v>-49.5</v>
      </c>
      <c r="M114" s="24">
        <f t="shared" si="71"/>
        <v>217</v>
      </c>
      <c r="N114" s="28">
        <v>217</v>
      </c>
      <c r="O114" s="28">
        <v>217</v>
      </c>
    </row>
    <row r="115" spans="1:15" outlineLevel="2" x14ac:dyDescent="0.2">
      <c r="A115" s="49"/>
      <c r="B115" s="13" t="s">
        <v>208</v>
      </c>
      <c r="C115" s="13" t="s">
        <v>32</v>
      </c>
      <c r="D115" s="13" t="s">
        <v>36</v>
      </c>
      <c r="E115" s="14">
        <v>220.5</v>
      </c>
      <c r="F115" s="14">
        <v>220.5</v>
      </c>
      <c r="G115" s="14"/>
      <c r="H115" s="14"/>
      <c r="I115" s="24">
        <f t="shared" si="70"/>
        <v>220.5</v>
      </c>
      <c r="J115" s="14"/>
      <c r="K115" s="14"/>
      <c r="L115" s="14">
        <v>34.6</v>
      </c>
      <c r="M115" s="24">
        <f t="shared" si="71"/>
        <v>255.1</v>
      </c>
      <c r="N115" s="28">
        <v>255.1</v>
      </c>
      <c r="O115" s="28">
        <v>255.1</v>
      </c>
    </row>
    <row r="116" spans="1:15" outlineLevel="2" x14ac:dyDescent="0.2">
      <c r="A116" s="49"/>
      <c r="B116" s="13" t="s">
        <v>208</v>
      </c>
      <c r="C116" s="13" t="s">
        <v>32</v>
      </c>
      <c r="D116" s="13" t="s">
        <v>80</v>
      </c>
      <c r="E116" s="14">
        <v>10.8</v>
      </c>
      <c r="F116" s="14">
        <v>10.8</v>
      </c>
      <c r="G116" s="14"/>
      <c r="H116" s="14"/>
      <c r="I116" s="24">
        <f t="shared" si="70"/>
        <v>10.8</v>
      </c>
      <c r="J116" s="14"/>
      <c r="K116" s="14"/>
      <c r="L116" s="14">
        <v>26.9</v>
      </c>
      <c r="M116" s="24">
        <f t="shared" si="71"/>
        <v>37.700000000000003</v>
      </c>
      <c r="N116" s="28">
        <v>37.700000000000003</v>
      </c>
      <c r="O116" s="28">
        <v>37.700000000000003</v>
      </c>
    </row>
    <row r="117" spans="1:15" outlineLevel="2" x14ac:dyDescent="0.2">
      <c r="A117" s="50"/>
      <c r="B117" s="13" t="s">
        <v>208</v>
      </c>
      <c r="C117" s="13" t="s">
        <v>79</v>
      </c>
      <c r="D117" s="13" t="s">
        <v>83</v>
      </c>
      <c r="E117" s="14">
        <v>36</v>
      </c>
      <c r="F117" s="14">
        <v>36</v>
      </c>
      <c r="G117" s="14"/>
      <c r="H117" s="14"/>
      <c r="I117" s="24">
        <f t="shared" si="70"/>
        <v>36</v>
      </c>
      <c r="J117" s="14"/>
      <c r="K117" s="14"/>
      <c r="L117" s="14"/>
      <c r="M117" s="24">
        <f t="shared" si="71"/>
        <v>36</v>
      </c>
      <c r="N117" s="28">
        <v>36</v>
      </c>
      <c r="O117" s="28">
        <v>36</v>
      </c>
    </row>
    <row r="118" spans="1:15" ht="22.5" outlineLevel="2" x14ac:dyDescent="0.2">
      <c r="A118" s="15" t="s">
        <v>211</v>
      </c>
      <c r="B118" s="13" t="s">
        <v>210</v>
      </c>
      <c r="C118" s="13" t="s">
        <v>11</v>
      </c>
      <c r="D118" s="13" t="s">
        <v>23</v>
      </c>
      <c r="E118" s="14">
        <v>334.6</v>
      </c>
      <c r="F118" s="14">
        <v>334.6</v>
      </c>
      <c r="G118" s="14">
        <v>334.6</v>
      </c>
      <c r="H118" s="14"/>
      <c r="I118" s="24">
        <f t="shared" si="70"/>
        <v>0</v>
      </c>
      <c r="J118" s="14"/>
      <c r="K118" s="14"/>
      <c r="L118" s="14"/>
      <c r="M118" s="24">
        <f t="shared" si="71"/>
        <v>0</v>
      </c>
      <c r="N118" s="14"/>
      <c r="O118" s="14"/>
    </row>
    <row r="119" spans="1:15" ht="33.75" outlineLevel="1" x14ac:dyDescent="0.2">
      <c r="A119" s="12" t="s">
        <v>213</v>
      </c>
      <c r="B119" s="9" t="s">
        <v>212</v>
      </c>
      <c r="C119" s="10"/>
      <c r="D119" s="10"/>
      <c r="E119" s="11">
        <v>1573</v>
      </c>
      <c r="F119" s="11">
        <f>SUM(F120)</f>
        <v>1573</v>
      </c>
      <c r="G119" s="11">
        <f>SUM(G120)</f>
        <v>1573</v>
      </c>
      <c r="H119" s="11">
        <f t="shared" ref="H119:O119" si="72">SUM(H120)</f>
        <v>0</v>
      </c>
      <c r="I119" s="21">
        <f t="shared" si="72"/>
        <v>0</v>
      </c>
      <c r="J119" s="11">
        <f t="shared" si="72"/>
        <v>0</v>
      </c>
      <c r="K119" s="11">
        <f t="shared" si="72"/>
        <v>0</v>
      </c>
      <c r="L119" s="11">
        <f t="shared" si="72"/>
        <v>0</v>
      </c>
      <c r="M119" s="21">
        <f t="shared" si="72"/>
        <v>0</v>
      </c>
      <c r="N119" s="11">
        <f t="shared" si="72"/>
        <v>0</v>
      </c>
      <c r="O119" s="11">
        <f t="shared" si="72"/>
        <v>0</v>
      </c>
    </row>
    <row r="120" spans="1:15" ht="22.5" outlineLevel="2" x14ac:dyDescent="0.2">
      <c r="A120" s="15" t="s">
        <v>215</v>
      </c>
      <c r="B120" s="13" t="s">
        <v>214</v>
      </c>
      <c r="C120" s="13" t="s">
        <v>32</v>
      </c>
      <c r="D120" s="13" t="s">
        <v>36</v>
      </c>
      <c r="E120" s="14">
        <v>1573</v>
      </c>
      <c r="F120" s="14">
        <v>1573</v>
      </c>
      <c r="G120" s="14">
        <v>1573</v>
      </c>
      <c r="H120" s="14"/>
      <c r="I120" s="24">
        <f t="shared" ref="I120" si="73">F120-G120-H120</f>
        <v>0</v>
      </c>
      <c r="J120" s="14"/>
      <c r="K120" s="14"/>
      <c r="L120" s="14"/>
      <c r="M120" s="24">
        <f t="shared" ref="M120" si="74">SUM(I120:L120)</f>
        <v>0</v>
      </c>
      <c r="N120" s="14"/>
      <c r="O120" s="14"/>
    </row>
    <row r="121" spans="1:15" ht="22.5" outlineLevel="1" x14ac:dyDescent="0.2">
      <c r="A121" s="12" t="s">
        <v>217</v>
      </c>
      <c r="B121" s="9" t="s">
        <v>216</v>
      </c>
      <c r="C121" s="10"/>
      <c r="D121" s="10"/>
      <c r="E121" s="11">
        <v>3527.7</v>
      </c>
      <c r="F121" s="11">
        <f>SUM(F122)</f>
        <v>3527.7</v>
      </c>
      <c r="G121" s="11">
        <f>SUM(G122)</f>
        <v>0</v>
      </c>
      <c r="H121" s="11">
        <f t="shared" ref="H121:O121" si="75">SUM(H122)</f>
        <v>0</v>
      </c>
      <c r="I121" s="21">
        <f t="shared" si="75"/>
        <v>3527.7</v>
      </c>
      <c r="J121" s="11">
        <f t="shared" si="75"/>
        <v>178.9</v>
      </c>
      <c r="K121" s="11">
        <f t="shared" si="75"/>
        <v>1.1000000000000001</v>
      </c>
      <c r="L121" s="11">
        <f t="shared" si="75"/>
        <v>0</v>
      </c>
      <c r="M121" s="21">
        <f t="shared" si="75"/>
        <v>3707.7</v>
      </c>
      <c r="N121" s="11">
        <f t="shared" si="75"/>
        <v>3707.8</v>
      </c>
      <c r="O121" s="11">
        <f t="shared" si="75"/>
        <v>3707.8</v>
      </c>
    </row>
    <row r="122" spans="1:15" ht="22.5" outlineLevel="2" x14ac:dyDescent="0.2">
      <c r="A122" s="15" t="s">
        <v>219</v>
      </c>
      <c r="B122" s="13" t="s">
        <v>218</v>
      </c>
      <c r="C122" s="13" t="s">
        <v>11</v>
      </c>
      <c r="D122" s="13" t="s">
        <v>23</v>
      </c>
      <c r="E122" s="14">
        <v>3527.7</v>
      </c>
      <c r="F122" s="14">
        <v>3527.7</v>
      </c>
      <c r="G122" s="14"/>
      <c r="H122" s="14"/>
      <c r="I122" s="24">
        <f t="shared" ref="I122" si="76">F122-G122-H122</f>
        <v>3527.7</v>
      </c>
      <c r="J122" s="14">
        <v>178.9</v>
      </c>
      <c r="K122" s="14">
        <v>1.1000000000000001</v>
      </c>
      <c r="L122" s="14"/>
      <c r="M122" s="24">
        <f t="shared" ref="M122" si="77">SUM(I122:L122)</f>
        <v>3707.7</v>
      </c>
      <c r="N122" s="28">
        <v>3707.8</v>
      </c>
      <c r="O122" s="28">
        <v>3707.8</v>
      </c>
    </row>
    <row r="123" spans="1:15" ht="33.75" x14ac:dyDescent="0.2">
      <c r="A123" s="18" t="s">
        <v>221</v>
      </c>
      <c r="B123" s="19" t="s">
        <v>220</v>
      </c>
      <c r="C123" s="20"/>
      <c r="D123" s="20"/>
      <c r="E123" s="21">
        <v>57965.599999999999</v>
      </c>
      <c r="F123" s="21">
        <f>SUM(F124,F127,F130,F132)</f>
        <v>57965.599999999991</v>
      </c>
      <c r="G123" s="21">
        <f>SUM(G124,G127,G130,G132)</f>
        <v>0</v>
      </c>
      <c r="H123" s="21">
        <f t="shared" ref="H123:M123" si="78">SUM(H124,H127,H130,H132)</f>
        <v>0</v>
      </c>
      <c r="I123" s="21">
        <f t="shared" si="78"/>
        <v>57965.599999999991</v>
      </c>
      <c r="J123" s="21">
        <f t="shared" si="78"/>
        <v>337.7</v>
      </c>
      <c r="K123" s="21">
        <f t="shared" si="78"/>
        <v>0</v>
      </c>
      <c r="L123" s="21">
        <f t="shared" si="78"/>
        <v>2940.7000000000007</v>
      </c>
      <c r="M123" s="21">
        <f t="shared" si="78"/>
        <v>61244</v>
      </c>
      <c r="N123" s="21">
        <f>SUM(N124,N127,N130,N132,N136)</f>
        <v>60215.899999999994</v>
      </c>
      <c r="O123" s="21">
        <f>SUM(O124,O127,O130,O132,O136)</f>
        <v>64784.599999999991</v>
      </c>
    </row>
    <row r="124" spans="1:15" ht="33.75" outlineLevel="1" x14ac:dyDescent="0.2">
      <c r="A124" s="12" t="s">
        <v>223</v>
      </c>
      <c r="B124" s="9" t="s">
        <v>222</v>
      </c>
      <c r="C124" s="10"/>
      <c r="D124" s="10"/>
      <c r="E124" s="11">
        <v>311.7</v>
      </c>
      <c r="F124" s="11">
        <f>SUM(F125:F126)</f>
        <v>311.7</v>
      </c>
      <c r="G124" s="11">
        <f>SUM(G125:G126)</f>
        <v>0</v>
      </c>
      <c r="H124" s="11">
        <f t="shared" ref="H124:O124" si="79">SUM(H125:H126)</f>
        <v>0</v>
      </c>
      <c r="I124" s="21">
        <f t="shared" si="79"/>
        <v>311.7</v>
      </c>
      <c r="J124" s="11">
        <f t="shared" si="79"/>
        <v>0</v>
      </c>
      <c r="K124" s="11">
        <f t="shared" si="79"/>
        <v>0</v>
      </c>
      <c r="L124" s="11">
        <f t="shared" si="79"/>
        <v>50</v>
      </c>
      <c r="M124" s="21">
        <f t="shared" si="79"/>
        <v>361.7</v>
      </c>
      <c r="N124" s="11">
        <f t="shared" ref="N124" si="80">SUM(N125:N126)</f>
        <v>361.7</v>
      </c>
      <c r="O124" s="11">
        <f t="shared" si="79"/>
        <v>361.7</v>
      </c>
    </row>
    <row r="125" spans="1:15" ht="22.5" outlineLevel="2" x14ac:dyDescent="0.2">
      <c r="A125" s="15" t="s">
        <v>225</v>
      </c>
      <c r="B125" s="13" t="s">
        <v>224</v>
      </c>
      <c r="C125" s="13" t="s">
        <v>75</v>
      </c>
      <c r="D125" s="13" t="s">
        <v>23</v>
      </c>
      <c r="E125" s="14">
        <v>281.7</v>
      </c>
      <c r="F125" s="14">
        <v>281.7</v>
      </c>
      <c r="G125" s="14"/>
      <c r="H125" s="14"/>
      <c r="I125" s="24">
        <f t="shared" ref="I125:I126" si="81">F125-G125-H125</f>
        <v>281.7</v>
      </c>
      <c r="J125" s="14"/>
      <c r="K125" s="14"/>
      <c r="L125" s="14">
        <v>50</v>
      </c>
      <c r="M125" s="24">
        <f t="shared" ref="M125:M126" si="82">SUM(I125:L125)</f>
        <v>331.7</v>
      </c>
      <c r="N125" s="28">
        <v>331.7</v>
      </c>
      <c r="O125" s="28">
        <v>331.7</v>
      </c>
    </row>
    <row r="126" spans="1:15" ht="22.5" outlineLevel="2" x14ac:dyDescent="0.2">
      <c r="A126" s="15" t="s">
        <v>228</v>
      </c>
      <c r="B126" s="13" t="s">
        <v>226</v>
      </c>
      <c r="C126" s="13" t="s">
        <v>75</v>
      </c>
      <c r="D126" s="13" t="s">
        <v>227</v>
      </c>
      <c r="E126" s="14">
        <v>30</v>
      </c>
      <c r="F126" s="14">
        <v>30</v>
      </c>
      <c r="G126" s="14"/>
      <c r="H126" s="14"/>
      <c r="I126" s="24">
        <f t="shared" si="81"/>
        <v>30</v>
      </c>
      <c r="J126" s="14"/>
      <c r="K126" s="14"/>
      <c r="L126" s="14"/>
      <c r="M126" s="24">
        <f t="shared" si="82"/>
        <v>30</v>
      </c>
      <c r="N126" s="28">
        <v>30</v>
      </c>
      <c r="O126" s="28">
        <v>30</v>
      </c>
    </row>
    <row r="127" spans="1:15" ht="33.75" outlineLevel="1" x14ac:dyDescent="0.2">
      <c r="A127" s="12" t="s">
        <v>230</v>
      </c>
      <c r="B127" s="9" t="s">
        <v>229</v>
      </c>
      <c r="C127" s="10"/>
      <c r="D127" s="10"/>
      <c r="E127" s="11">
        <v>46802.7</v>
      </c>
      <c r="F127" s="11">
        <f>SUM(F128:F129)</f>
        <v>46802.7</v>
      </c>
      <c r="G127" s="11">
        <f>SUM(G128:G129)</f>
        <v>0</v>
      </c>
      <c r="H127" s="11">
        <f t="shared" ref="H127:M127" si="83">SUM(H128:H129)</f>
        <v>0</v>
      </c>
      <c r="I127" s="21">
        <f t="shared" si="83"/>
        <v>46802.7</v>
      </c>
      <c r="J127" s="11">
        <f t="shared" si="83"/>
        <v>0</v>
      </c>
      <c r="K127" s="11">
        <f t="shared" si="83"/>
        <v>0</v>
      </c>
      <c r="L127" s="11">
        <f t="shared" si="83"/>
        <v>2890.7000000000007</v>
      </c>
      <c r="M127" s="21">
        <f t="shared" si="83"/>
        <v>49693.4</v>
      </c>
      <c r="N127" s="11">
        <f>SUM(N128:N129)</f>
        <v>41439.5</v>
      </c>
      <c r="O127" s="11">
        <f>SUM(O128:O129)</f>
        <v>38896.699999999997</v>
      </c>
    </row>
    <row r="128" spans="1:15" outlineLevel="2" x14ac:dyDescent="0.2">
      <c r="A128" s="15" t="s">
        <v>233</v>
      </c>
      <c r="B128" s="13" t="s">
        <v>231</v>
      </c>
      <c r="C128" s="13" t="s">
        <v>75</v>
      </c>
      <c r="D128" s="13" t="s">
        <v>232</v>
      </c>
      <c r="E128" s="14">
        <v>18995.5</v>
      </c>
      <c r="F128" s="14">
        <v>18995.5</v>
      </c>
      <c r="G128" s="14"/>
      <c r="H128" s="14"/>
      <c r="I128" s="24">
        <f t="shared" ref="I128:I129" si="84">F128-G128-H128</f>
        <v>18995.5</v>
      </c>
      <c r="J128" s="14"/>
      <c r="K128" s="14"/>
      <c r="L128" s="14">
        <v>7226.1</v>
      </c>
      <c r="M128" s="24">
        <f t="shared" ref="M128:M129" si="85">SUM(I128:L128)</f>
        <v>26221.599999999999</v>
      </c>
      <c r="N128" s="28">
        <v>24144.799999999999</v>
      </c>
      <c r="O128" s="28">
        <v>23848</v>
      </c>
    </row>
    <row r="129" spans="1:15" ht="45" outlineLevel="2" x14ac:dyDescent="0.2">
      <c r="A129" s="15" t="s">
        <v>236</v>
      </c>
      <c r="B129" s="13" t="s">
        <v>234</v>
      </c>
      <c r="C129" s="13" t="s">
        <v>75</v>
      </c>
      <c r="D129" s="13" t="s">
        <v>235</v>
      </c>
      <c r="E129" s="14">
        <v>27807.200000000001</v>
      </c>
      <c r="F129" s="14">
        <v>27807.200000000001</v>
      </c>
      <c r="G129" s="14"/>
      <c r="H129" s="14"/>
      <c r="I129" s="24">
        <f t="shared" si="84"/>
        <v>27807.200000000001</v>
      </c>
      <c r="J129" s="14"/>
      <c r="K129" s="14"/>
      <c r="L129" s="14">
        <v>-4335.3999999999996</v>
      </c>
      <c r="M129" s="24">
        <f t="shared" si="85"/>
        <v>23471.800000000003</v>
      </c>
      <c r="N129" s="28">
        <v>17294.7</v>
      </c>
      <c r="O129" s="28">
        <v>15048.7</v>
      </c>
    </row>
    <row r="130" spans="1:15" ht="22.5" outlineLevel="1" x14ac:dyDescent="0.2">
      <c r="A130" s="12" t="s">
        <v>238</v>
      </c>
      <c r="B130" s="9" t="s">
        <v>237</v>
      </c>
      <c r="C130" s="10"/>
      <c r="D130" s="10"/>
      <c r="E130" s="11">
        <v>1650</v>
      </c>
      <c r="F130" s="11">
        <f>SUM(F131)</f>
        <v>1650</v>
      </c>
      <c r="G130" s="11">
        <f>SUM(G131)</f>
        <v>0</v>
      </c>
      <c r="H130" s="11">
        <f t="shared" ref="H130:O130" si="86">SUM(H131)</f>
        <v>0</v>
      </c>
      <c r="I130" s="21">
        <f t="shared" si="86"/>
        <v>1650</v>
      </c>
      <c r="J130" s="11">
        <f t="shared" si="86"/>
        <v>0</v>
      </c>
      <c r="K130" s="11">
        <f t="shared" si="86"/>
        <v>0</v>
      </c>
      <c r="L130" s="11">
        <f t="shared" si="86"/>
        <v>0</v>
      </c>
      <c r="M130" s="21">
        <f t="shared" si="86"/>
        <v>1650</v>
      </c>
      <c r="N130" s="11">
        <f t="shared" si="86"/>
        <v>1650</v>
      </c>
      <c r="O130" s="11">
        <f t="shared" si="86"/>
        <v>1650</v>
      </c>
    </row>
    <row r="131" spans="1:15" outlineLevel="2" x14ac:dyDescent="0.2">
      <c r="A131" s="15" t="s">
        <v>241</v>
      </c>
      <c r="B131" s="13" t="s">
        <v>239</v>
      </c>
      <c r="C131" s="13" t="s">
        <v>75</v>
      </c>
      <c r="D131" s="13" t="s">
        <v>240</v>
      </c>
      <c r="E131" s="14">
        <v>1650</v>
      </c>
      <c r="F131" s="14">
        <v>1650</v>
      </c>
      <c r="G131" s="14"/>
      <c r="H131" s="14"/>
      <c r="I131" s="24">
        <f t="shared" ref="I131" si="87">F131-G131-H131</f>
        <v>1650</v>
      </c>
      <c r="J131" s="14"/>
      <c r="K131" s="14"/>
      <c r="L131" s="14"/>
      <c r="M131" s="24">
        <f t="shared" ref="M131" si="88">SUM(I131:L131)</f>
        <v>1650</v>
      </c>
      <c r="N131" s="28">
        <v>1650</v>
      </c>
      <c r="O131" s="28">
        <v>1650</v>
      </c>
    </row>
    <row r="132" spans="1:15" ht="22.5" outlineLevel="1" x14ac:dyDescent="0.2">
      <c r="A132" s="12" t="s">
        <v>243</v>
      </c>
      <c r="B132" s="9" t="s">
        <v>242</v>
      </c>
      <c r="C132" s="10"/>
      <c r="D132" s="10"/>
      <c r="E132" s="11">
        <v>9201.2000000000007</v>
      </c>
      <c r="F132" s="11">
        <f>SUM(F133:F135)</f>
        <v>9201.1999999999989</v>
      </c>
      <c r="G132" s="11">
        <f>SUM(G133:G135)</f>
        <v>0</v>
      </c>
      <c r="H132" s="11">
        <f t="shared" ref="H132:O132" si="89">SUM(H133:H135)</f>
        <v>0</v>
      </c>
      <c r="I132" s="21">
        <f t="shared" si="89"/>
        <v>9201.1999999999989</v>
      </c>
      <c r="J132" s="11">
        <f t="shared" si="89"/>
        <v>337.7</v>
      </c>
      <c r="K132" s="11">
        <f t="shared" si="89"/>
        <v>0</v>
      </c>
      <c r="L132" s="11">
        <f t="shared" si="89"/>
        <v>0</v>
      </c>
      <c r="M132" s="21">
        <f t="shared" si="89"/>
        <v>9538.8999999999978</v>
      </c>
      <c r="N132" s="11">
        <f t="shared" ref="N132" si="90">SUM(N133:N135)</f>
        <v>9538.8999999999978</v>
      </c>
      <c r="O132" s="11">
        <f t="shared" si="89"/>
        <v>9538.8999999999978</v>
      </c>
    </row>
    <row r="133" spans="1:15" outlineLevel="2" x14ac:dyDescent="0.2">
      <c r="A133" s="15" t="s">
        <v>245</v>
      </c>
      <c r="B133" s="13" t="s">
        <v>244</v>
      </c>
      <c r="C133" s="13" t="s">
        <v>75</v>
      </c>
      <c r="D133" s="13" t="s">
        <v>76</v>
      </c>
      <c r="E133" s="14">
        <v>8049.8</v>
      </c>
      <c r="F133" s="14">
        <v>8049.8</v>
      </c>
      <c r="G133" s="14"/>
      <c r="H133" s="14"/>
      <c r="I133" s="24">
        <f t="shared" ref="I133:I135" si="91">F133-G133-H133</f>
        <v>8049.8</v>
      </c>
      <c r="J133" s="14">
        <v>314.5</v>
      </c>
      <c r="K133" s="14"/>
      <c r="L133" s="14"/>
      <c r="M133" s="24">
        <f t="shared" ref="M133:M135" si="92">SUM(I133:L133)</f>
        <v>8364.2999999999993</v>
      </c>
      <c r="N133" s="28">
        <v>8364.2999999999993</v>
      </c>
      <c r="O133" s="28">
        <v>8364.2999999999993</v>
      </c>
    </row>
    <row r="134" spans="1:15" ht="22.5" outlineLevel="2" x14ac:dyDescent="0.2">
      <c r="A134" s="15" t="s">
        <v>247</v>
      </c>
      <c r="B134" s="13" t="s">
        <v>246</v>
      </c>
      <c r="C134" s="13" t="s">
        <v>75</v>
      </c>
      <c r="D134" s="13" t="s">
        <v>76</v>
      </c>
      <c r="E134" s="14">
        <v>589.1</v>
      </c>
      <c r="F134" s="14">
        <v>589.1</v>
      </c>
      <c r="G134" s="14"/>
      <c r="H134" s="14"/>
      <c r="I134" s="24">
        <f t="shared" si="91"/>
        <v>589.1</v>
      </c>
      <c r="J134" s="14">
        <v>23.2</v>
      </c>
      <c r="K134" s="14"/>
      <c r="L134" s="14"/>
      <c r="M134" s="24">
        <f t="shared" si="92"/>
        <v>612.30000000000007</v>
      </c>
      <c r="N134" s="28">
        <v>612.29999999999995</v>
      </c>
      <c r="O134" s="28">
        <v>612.29999999999995</v>
      </c>
    </row>
    <row r="135" spans="1:15" ht="22.5" outlineLevel="2" x14ac:dyDescent="0.2">
      <c r="A135" s="15" t="s">
        <v>249</v>
      </c>
      <c r="B135" s="13" t="s">
        <v>248</v>
      </c>
      <c r="C135" s="13" t="s">
        <v>75</v>
      </c>
      <c r="D135" s="13" t="s">
        <v>76</v>
      </c>
      <c r="E135" s="14">
        <v>562.29999999999995</v>
      </c>
      <c r="F135" s="14">
        <v>562.29999999999995</v>
      </c>
      <c r="G135" s="14"/>
      <c r="H135" s="14"/>
      <c r="I135" s="24">
        <f t="shared" si="91"/>
        <v>562.29999999999995</v>
      </c>
      <c r="J135" s="14"/>
      <c r="K135" s="14"/>
      <c r="L135" s="14"/>
      <c r="M135" s="24">
        <f t="shared" si="92"/>
        <v>562.29999999999995</v>
      </c>
      <c r="N135" s="28">
        <v>562.29999999999995</v>
      </c>
      <c r="O135" s="28">
        <v>562.29999999999995</v>
      </c>
    </row>
    <row r="136" spans="1:15" outlineLevel="2" x14ac:dyDescent="0.2">
      <c r="A136" s="34" t="s">
        <v>543</v>
      </c>
      <c r="B136" s="36" t="s">
        <v>526</v>
      </c>
      <c r="C136" s="36"/>
      <c r="D136" s="36"/>
      <c r="E136" s="31"/>
      <c r="F136" s="31"/>
      <c r="G136" s="31"/>
      <c r="H136" s="31"/>
      <c r="I136" s="32"/>
      <c r="J136" s="31"/>
      <c r="K136" s="31"/>
      <c r="L136" s="31"/>
      <c r="M136" s="32"/>
      <c r="N136" s="33">
        <f>SUM(N137)</f>
        <v>7225.8</v>
      </c>
      <c r="O136" s="33">
        <f>SUM(O137)</f>
        <v>14337.3</v>
      </c>
    </row>
    <row r="137" spans="1:15" outlineLevel="2" x14ac:dyDescent="0.2">
      <c r="A137" s="35" t="s">
        <v>543</v>
      </c>
      <c r="B137" s="17" t="s">
        <v>527</v>
      </c>
      <c r="C137" s="17" t="s">
        <v>75</v>
      </c>
      <c r="D137" s="17" t="s">
        <v>23</v>
      </c>
      <c r="E137" s="31"/>
      <c r="F137" s="31"/>
      <c r="G137" s="31"/>
      <c r="H137" s="31"/>
      <c r="I137" s="32"/>
      <c r="J137" s="31"/>
      <c r="K137" s="31"/>
      <c r="L137" s="31"/>
      <c r="M137" s="32"/>
      <c r="N137" s="37">
        <v>7225.8</v>
      </c>
      <c r="O137" s="37">
        <v>14337.3</v>
      </c>
    </row>
    <row r="138" spans="1:15" ht="33.75" x14ac:dyDescent="0.2">
      <c r="A138" s="18" t="s">
        <v>251</v>
      </c>
      <c r="B138" s="19" t="s">
        <v>250</v>
      </c>
      <c r="C138" s="20"/>
      <c r="D138" s="20"/>
      <c r="E138" s="21">
        <v>4289</v>
      </c>
      <c r="F138" s="21">
        <f>SUM(F139,F149,F161)</f>
        <v>4289.1000000000004</v>
      </c>
      <c r="G138" s="21">
        <f>SUM(G139,G149,G161)</f>
        <v>1960.5</v>
      </c>
      <c r="H138" s="21">
        <f t="shared" ref="H138:O138" si="93">SUM(H139,H149,H161)</f>
        <v>0</v>
      </c>
      <c r="I138" s="21">
        <f t="shared" si="93"/>
        <v>2328.6</v>
      </c>
      <c r="J138" s="21">
        <f t="shared" si="93"/>
        <v>0</v>
      </c>
      <c r="K138" s="21">
        <f t="shared" si="93"/>
        <v>0</v>
      </c>
      <c r="L138" s="21">
        <f t="shared" si="93"/>
        <v>-69</v>
      </c>
      <c r="M138" s="21">
        <f t="shared" si="93"/>
        <v>2259.6000000000004</v>
      </c>
      <c r="N138" s="21">
        <f t="shared" ref="N138" si="94">SUM(N139,N149,N161)</f>
        <v>2259.6000000000004</v>
      </c>
      <c r="O138" s="21">
        <f t="shared" si="93"/>
        <v>2259.6000000000004</v>
      </c>
    </row>
    <row r="139" spans="1:15" ht="22.5" outlineLevel="1" x14ac:dyDescent="0.2">
      <c r="A139" s="12" t="s">
        <v>253</v>
      </c>
      <c r="B139" s="9" t="s">
        <v>252</v>
      </c>
      <c r="C139" s="10"/>
      <c r="D139" s="10"/>
      <c r="E139" s="11">
        <v>2543.1999999999998</v>
      </c>
      <c r="F139" s="11">
        <f>SUM(F140:F148)</f>
        <v>2543.2000000000003</v>
      </c>
      <c r="G139" s="11">
        <f>SUM(G140:G148)</f>
        <v>1884.5</v>
      </c>
      <c r="H139" s="11">
        <f t="shared" ref="H139:O139" si="95">SUM(H140:H148)</f>
        <v>0</v>
      </c>
      <c r="I139" s="21">
        <f t="shared" si="95"/>
        <v>658.7</v>
      </c>
      <c r="J139" s="11">
        <f t="shared" si="95"/>
        <v>0</v>
      </c>
      <c r="K139" s="11">
        <f t="shared" si="95"/>
        <v>0</v>
      </c>
      <c r="L139" s="11">
        <f t="shared" si="95"/>
        <v>32</v>
      </c>
      <c r="M139" s="21">
        <f t="shared" si="95"/>
        <v>690.7</v>
      </c>
      <c r="N139" s="11">
        <f t="shared" ref="N139" si="96">SUM(N140:N148)</f>
        <v>690.7</v>
      </c>
      <c r="O139" s="11">
        <f t="shared" si="95"/>
        <v>690.7</v>
      </c>
    </row>
    <row r="140" spans="1:15" ht="33.75" outlineLevel="2" x14ac:dyDescent="0.2">
      <c r="A140" s="15" t="s">
        <v>255</v>
      </c>
      <c r="B140" s="13" t="s">
        <v>254</v>
      </c>
      <c r="C140" s="13" t="s">
        <v>11</v>
      </c>
      <c r="D140" s="13" t="s">
        <v>23</v>
      </c>
      <c r="E140" s="14">
        <v>152</v>
      </c>
      <c r="F140" s="14">
        <v>152</v>
      </c>
      <c r="G140" s="14"/>
      <c r="H140" s="14"/>
      <c r="I140" s="24">
        <f t="shared" ref="I140:I148" si="97">F140-G140-H140</f>
        <v>152</v>
      </c>
      <c r="J140" s="14"/>
      <c r="K140" s="14"/>
      <c r="L140" s="14"/>
      <c r="M140" s="24">
        <f t="shared" ref="M140:M148" si="98">SUM(I140:L140)</f>
        <v>152</v>
      </c>
      <c r="N140" s="28">
        <v>152</v>
      </c>
      <c r="O140" s="28">
        <v>152</v>
      </c>
    </row>
    <row r="141" spans="1:15" outlineLevel="2" x14ac:dyDescent="0.2">
      <c r="A141" s="15" t="s">
        <v>257</v>
      </c>
      <c r="B141" s="13" t="s">
        <v>256</v>
      </c>
      <c r="C141" s="13" t="s">
        <v>32</v>
      </c>
      <c r="D141" s="13" t="s">
        <v>48</v>
      </c>
      <c r="E141" s="14">
        <v>20</v>
      </c>
      <c r="F141" s="14">
        <v>20</v>
      </c>
      <c r="G141" s="14">
        <v>20</v>
      </c>
      <c r="H141" s="14"/>
      <c r="I141" s="24">
        <f t="shared" si="97"/>
        <v>0</v>
      </c>
      <c r="J141" s="14"/>
      <c r="K141" s="14"/>
      <c r="L141" s="14"/>
      <c r="M141" s="24">
        <f t="shared" si="98"/>
        <v>0</v>
      </c>
      <c r="N141" s="25"/>
      <c r="O141" s="25"/>
    </row>
    <row r="142" spans="1:15" outlineLevel="2" x14ac:dyDescent="0.2">
      <c r="A142" s="48" t="s">
        <v>259</v>
      </c>
      <c r="B142" s="13" t="s">
        <v>258</v>
      </c>
      <c r="C142" s="13" t="s">
        <v>32</v>
      </c>
      <c r="D142" s="13" t="s">
        <v>48</v>
      </c>
      <c r="E142" s="14">
        <v>130.80000000000001</v>
      </c>
      <c r="F142" s="14">
        <v>130.80000000000001</v>
      </c>
      <c r="G142" s="14"/>
      <c r="H142" s="14"/>
      <c r="I142" s="24">
        <f t="shared" si="97"/>
        <v>130.80000000000001</v>
      </c>
      <c r="J142" s="14"/>
      <c r="K142" s="14"/>
      <c r="L142" s="14">
        <v>1.7</v>
      </c>
      <c r="M142" s="24">
        <f t="shared" si="98"/>
        <v>132.5</v>
      </c>
      <c r="N142" s="28">
        <v>132.5</v>
      </c>
      <c r="O142" s="28">
        <v>132.5</v>
      </c>
    </row>
    <row r="143" spans="1:15" outlineLevel="2" x14ac:dyDescent="0.2">
      <c r="A143" s="49"/>
      <c r="B143" s="13" t="s">
        <v>258</v>
      </c>
      <c r="C143" s="13" t="s">
        <v>32</v>
      </c>
      <c r="D143" s="13" t="s">
        <v>36</v>
      </c>
      <c r="E143" s="14">
        <v>206.4</v>
      </c>
      <c r="F143" s="14">
        <v>206.4</v>
      </c>
      <c r="G143" s="14"/>
      <c r="H143" s="14"/>
      <c r="I143" s="24">
        <f t="shared" si="97"/>
        <v>206.4</v>
      </c>
      <c r="J143" s="14"/>
      <c r="K143" s="14"/>
      <c r="L143" s="14">
        <v>5.6</v>
      </c>
      <c r="M143" s="24">
        <f t="shared" si="98"/>
        <v>212</v>
      </c>
      <c r="N143" s="28">
        <v>212</v>
      </c>
      <c r="O143" s="28">
        <v>212</v>
      </c>
    </row>
    <row r="144" spans="1:15" outlineLevel="2" x14ac:dyDescent="0.2">
      <c r="A144" s="49"/>
      <c r="B144" s="13" t="s">
        <v>258</v>
      </c>
      <c r="C144" s="13" t="s">
        <v>32</v>
      </c>
      <c r="D144" s="13" t="s">
        <v>80</v>
      </c>
      <c r="E144" s="14">
        <v>50.4</v>
      </c>
      <c r="F144" s="14">
        <v>50.4</v>
      </c>
      <c r="G144" s="14"/>
      <c r="H144" s="14"/>
      <c r="I144" s="24">
        <f t="shared" si="97"/>
        <v>50.4</v>
      </c>
      <c r="J144" s="14"/>
      <c r="K144" s="14"/>
      <c r="L144" s="14">
        <v>2.6</v>
      </c>
      <c r="M144" s="24">
        <f t="shared" si="98"/>
        <v>53</v>
      </c>
      <c r="N144" s="28">
        <v>53</v>
      </c>
      <c r="O144" s="28">
        <v>53</v>
      </c>
    </row>
    <row r="145" spans="1:15" outlineLevel="2" x14ac:dyDescent="0.2">
      <c r="A145" s="50"/>
      <c r="B145" s="13" t="s">
        <v>258</v>
      </c>
      <c r="C145" s="13" t="s">
        <v>79</v>
      </c>
      <c r="D145" s="13" t="s">
        <v>81</v>
      </c>
      <c r="E145" s="14">
        <v>24</v>
      </c>
      <c r="F145" s="14">
        <v>24</v>
      </c>
      <c r="G145" s="14"/>
      <c r="H145" s="14"/>
      <c r="I145" s="24">
        <f t="shared" si="97"/>
        <v>24</v>
      </c>
      <c r="J145" s="14"/>
      <c r="K145" s="14"/>
      <c r="L145" s="14">
        <v>1.2</v>
      </c>
      <c r="M145" s="24">
        <f t="shared" si="98"/>
        <v>25.2</v>
      </c>
      <c r="N145" s="28">
        <v>25.2</v>
      </c>
      <c r="O145" s="28">
        <v>25.2</v>
      </c>
    </row>
    <row r="146" spans="1:15" outlineLevel="2" x14ac:dyDescent="0.2">
      <c r="A146" s="15" t="s">
        <v>261</v>
      </c>
      <c r="B146" s="13" t="s">
        <v>260</v>
      </c>
      <c r="C146" s="13" t="s">
        <v>32</v>
      </c>
      <c r="D146" s="13" t="s">
        <v>48</v>
      </c>
      <c r="E146" s="14">
        <v>95.1</v>
      </c>
      <c r="F146" s="14">
        <v>95.1</v>
      </c>
      <c r="G146" s="14"/>
      <c r="H146" s="14"/>
      <c r="I146" s="24">
        <f t="shared" si="97"/>
        <v>95.1</v>
      </c>
      <c r="J146" s="14"/>
      <c r="K146" s="14"/>
      <c r="L146" s="14">
        <v>20.9</v>
      </c>
      <c r="M146" s="24">
        <f t="shared" si="98"/>
        <v>116</v>
      </c>
      <c r="N146" s="28">
        <v>116</v>
      </c>
      <c r="O146" s="28">
        <v>116</v>
      </c>
    </row>
    <row r="147" spans="1:15" outlineLevel="2" x14ac:dyDescent="0.2">
      <c r="A147" s="48" t="s">
        <v>263</v>
      </c>
      <c r="B147" s="13" t="s">
        <v>262</v>
      </c>
      <c r="C147" s="13" t="s">
        <v>32</v>
      </c>
      <c r="D147" s="13" t="s">
        <v>48</v>
      </c>
      <c r="E147" s="14">
        <v>1291.4000000000001</v>
      </c>
      <c r="F147" s="14">
        <v>1291.4000000000001</v>
      </c>
      <c r="G147" s="14">
        <v>1291.4000000000001</v>
      </c>
      <c r="H147" s="14"/>
      <c r="I147" s="24">
        <f t="shared" si="97"/>
        <v>0</v>
      </c>
      <c r="J147" s="14"/>
      <c r="K147" s="14"/>
      <c r="L147" s="14"/>
      <c r="M147" s="24">
        <f t="shared" si="98"/>
        <v>0</v>
      </c>
      <c r="N147" s="14"/>
      <c r="O147" s="14"/>
    </row>
    <row r="148" spans="1:15" outlineLevel="2" x14ac:dyDescent="0.2">
      <c r="A148" s="54"/>
      <c r="B148" s="13" t="s">
        <v>262</v>
      </c>
      <c r="C148" s="13" t="s">
        <v>32</v>
      </c>
      <c r="D148" s="13" t="s">
        <v>36</v>
      </c>
      <c r="E148" s="14">
        <v>573.1</v>
      </c>
      <c r="F148" s="14">
        <v>573.1</v>
      </c>
      <c r="G148" s="14">
        <v>573.1</v>
      </c>
      <c r="H148" s="14"/>
      <c r="I148" s="24">
        <f t="shared" si="97"/>
        <v>0</v>
      </c>
      <c r="J148" s="14"/>
      <c r="K148" s="14"/>
      <c r="L148" s="14"/>
      <c r="M148" s="24">
        <f t="shared" si="98"/>
        <v>0</v>
      </c>
      <c r="N148" s="14"/>
      <c r="O148" s="14"/>
    </row>
    <row r="149" spans="1:15" ht="33.75" outlineLevel="1" x14ac:dyDescent="0.2">
      <c r="A149" s="12" t="s">
        <v>265</v>
      </c>
      <c r="B149" s="9" t="s">
        <v>264</v>
      </c>
      <c r="C149" s="10"/>
      <c r="D149" s="10"/>
      <c r="E149" s="11">
        <v>442.3</v>
      </c>
      <c r="F149" s="11">
        <f>SUM(F150:F160)</f>
        <v>442.3</v>
      </c>
      <c r="G149" s="11">
        <f>SUM(G150:G160)</f>
        <v>76</v>
      </c>
      <c r="H149" s="11">
        <f t="shared" ref="H149:O149" si="99">SUM(H150:H160)</f>
        <v>0</v>
      </c>
      <c r="I149" s="21">
        <f t="shared" si="99"/>
        <v>366.3</v>
      </c>
      <c r="J149" s="11">
        <f t="shared" si="99"/>
        <v>0</v>
      </c>
      <c r="K149" s="11">
        <f t="shared" si="99"/>
        <v>0</v>
      </c>
      <c r="L149" s="11">
        <f t="shared" si="99"/>
        <v>73.099999999999994</v>
      </c>
      <c r="M149" s="21">
        <f t="shared" si="99"/>
        <v>439.40000000000003</v>
      </c>
      <c r="N149" s="11">
        <f t="shared" ref="N149" si="100">SUM(N150:N160)</f>
        <v>439.40000000000003</v>
      </c>
      <c r="O149" s="11">
        <f t="shared" si="99"/>
        <v>439.40000000000003</v>
      </c>
    </row>
    <row r="150" spans="1:15" outlineLevel="2" x14ac:dyDescent="0.2">
      <c r="A150" s="51" t="s">
        <v>267</v>
      </c>
      <c r="B150" s="13" t="s">
        <v>266</v>
      </c>
      <c r="C150" s="13" t="s">
        <v>11</v>
      </c>
      <c r="D150" s="13" t="s">
        <v>23</v>
      </c>
      <c r="E150" s="14">
        <v>90</v>
      </c>
      <c r="F150" s="14">
        <v>90</v>
      </c>
      <c r="G150" s="14"/>
      <c r="H150" s="14"/>
      <c r="I150" s="24">
        <f t="shared" ref="I150:I160" si="101">F150-G150-H150</f>
        <v>90</v>
      </c>
      <c r="J150" s="14"/>
      <c r="K150" s="14"/>
      <c r="L150" s="14"/>
      <c r="M150" s="24">
        <f t="shared" ref="M150:M160" si="102">SUM(I150:L150)</f>
        <v>90</v>
      </c>
      <c r="N150" s="28">
        <v>90</v>
      </c>
      <c r="O150" s="28">
        <v>90</v>
      </c>
    </row>
    <row r="151" spans="1:15" outlineLevel="2" x14ac:dyDescent="0.2">
      <c r="A151" s="49"/>
      <c r="B151" s="13" t="s">
        <v>266</v>
      </c>
      <c r="C151" s="13" t="s">
        <v>32</v>
      </c>
      <c r="D151" s="13" t="s">
        <v>48</v>
      </c>
      <c r="E151" s="14">
        <v>80</v>
      </c>
      <c r="F151" s="14">
        <v>80</v>
      </c>
      <c r="G151" s="14"/>
      <c r="H151" s="14"/>
      <c r="I151" s="24">
        <f t="shared" si="101"/>
        <v>80</v>
      </c>
      <c r="J151" s="14"/>
      <c r="K151" s="14"/>
      <c r="L151" s="14">
        <v>64.099999999999994</v>
      </c>
      <c r="M151" s="24">
        <f t="shared" si="102"/>
        <v>144.1</v>
      </c>
      <c r="N151" s="28">
        <v>144.1</v>
      </c>
      <c r="O151" s="28">
        <v>144.1</v>
      </c>
    </row>
    <row r="152" spans="1:15" outlineLevel="2" x14ac:dyDescent="0.2">
      <c r="A152" s="50"/>
      <c r="B152" s="13" t="s">
        <v>266</v>
      </c>
      <c r="C152" s="13" t="s">
        <v>79</v>
      </c>
      <c r="D152" s="13" t="s">
        <v>81</v>
      </c>
      <c r="E152" s="14">
        <v>76</v>
      </c>
      <c r="F152" s="14">
        <v>76</v>
      </c>
      <c r="G152" s="14">
        <v>76</v>
      </c>
      <c r="H152" s="14"/>
      <c r="I152" s="24">
        <f t="shared" si="101"/>
        <v>0</v>
      </c>
      <c r="J152" s="14"/>
      <c r="K152" s="14"/>
      <c r="L152" s="14"/>
      <c r="M152" s="24">
        <f t="shared" si="102"/>
        <v>0</v>
      </c>
      <c r="N152" s="14"/>
      <c r="O152" s="14"/>
    </row>
    <row r="153" spans="1:15" outlineLevel="2" x14ac:dyDescent="0.2">
      <c r="A153" s="48" t="s">
        <v>269</v>
      </c>
      <c r="B153" s="13" t="s">
        <v>268</v>
      </c>
      <c r="C153" s="13" t="s">
        <v>11</v>
      </c>
      <c r="D153" s="13" t="s">
        <v>73</v>
      </c>
      <c r="E153" s="14">
        <v>20</v>
      </c>
      <c r="F153" s="14">
        <v>20</v>
      </c>
      <c r="G153" s="14"/>
      <c r="H153" s="14"/>
      <c r="I153" s="24">
        <f t="shared" si="101"/>
        <v>20</v>
      </c>
      <c r="J153" s="14"/>
      <c r="K153" s="14"/>
      <c r="L153" s="14"/>
      <c r="M153" s="24">
        <f t="shared" si="102"/>
        <v>20</v>
      </c>
      <c r="N153" s="28">
        <v>20</v>
      </c>
      <c r="O153" s="28">
        <v>20</v>
      </c>
    </row>
    <row r="154" spans="1:15" outlineLevel="2" x14ac:dyDescent="0.2">
      <c r="A154" s="49"/>
      <c r="B154" s="13" t="s">
        <v>268</v>
      </c>
      <c r="C154" s="13" t="s">
        <v>32</v>
      </c>
      <c r="D154" s="13" t="s">
        <v>48</v>
      </c>
      <c r="E154" s="14">
        <v>39</v>
      </c>
      <c r="F154" s="14">
        <v>39</v>
      </c>
      <c r="G154" s="14"/>
      <c r="H154" s="14"/>
      <c r="I154" s="24">
        <f t="shared" si="101"/>
        <v>39</v>
      </c>
      <c r="J154" s="14"/>
      <c r="K154" s="14"/>
      <c r="L154" s="14">
        <v>8</v>
      </c>
      <c r="M154" s="24">
        <f t="shared" si="102"/>
        <v>47</v>
      </c>
      <c r="N154" s="28">
        <v>47</v>
      </c>
      <c r="O154" s="28">
        <v>47</v>
      </c>
    </row>
    <row r="155" spans="1:15" outlineLevel="2" x14ac:dyDescent="0.2">
      <c r="A155" s="49"/>
      <c r="B155" s="13" t="s">
        <v>268</v>
      </c>
      <c r="C155" s="13" t="s">
        <v>32</v>
      </c>
      <c r="D155" s="13" t="s">
        <v>36</v>
      </c>
      <c r="E155" s="14">
        <v>74.099999999999994</v>
      </c>
      <c r="F155" s="14">
        <v>74.099999999999994</v>
      </c>
      <c r="G155" s="14"/>
      <c r="H155" s="14"/>
      <c r="I155" s="24">
        <f t="shared" si="101"/>
        <v>74.099999999999994</v>
      </c>
      <c r="J155" s="14"/>
      <c r="K155" s="14"/>
      <c r="L155" s="14">
        <v>-2.1</v>
      </c>
      <c r="M155" s="24">
        <f t="shared" si="102"/>
        <v>72</v>
      </c>
      <c r="N155" s="28">
        <v>72</v>
      </c>
      <c r="O155" s="28">
        <v>72</v>
      </c>
    </row>
    <row r="156" spans="1:15" outlineLevel="2" x14ac:dyDescent="0.2">
      <c r="A156" s="49"/>
      <c r="B156" s="13" t="s">
        <v>268</v>
      </c>
      <c r="C156" s="13" t="s">
        <v>32</v>
      </c>
      <c r="D156" s="13" t="s">
        <v>80</v>
      </c>
      <c r="E156" s="14">
        <v>15</v>
      </c>
      <c r="F156" s="14">
        <v>15</v>
      </c>
      <c r="G156" s="14"/>
      <c r="H156" s="14"/>
      <c r="I156" s="24">
        <f t="shared" si="101"/>
        <v>15</v>
      </c>
      <c r="J156" s="14"/>
      <c r="K156" s="14"/>
      <c r="L156" s="14">
        <v>-1</v>
      </c>
      <c r="M156" s="24">
        <f t="shared" si="102"/>
        <v>14</v>
      </c>
      <c r="N156" s="28">
        <v>14</v>
      </c>
      <c r="O156" s="28">
        <v>14</v>
      </c>
    </row>
    <row r="157" spans="1:15" outlineLevel="2" x14ac:dyDescent="0.2">
      <c r="A157" s="49"/>
      <c r="B157" s="13" t="s">
        <v>268</v>
      </c>
      <c r="C157" s="13" t="s">
        <v>32</v>
      </c>
      <c r="D157" s="13" t="s">
        <v>33</v>
      </c>
      <c r="E157" s="14">
        <v>10</v>
      </c>
      <c r="F157" s="14">
        <v>10</v>
      </c>
      <c r="G157" s="14"/>
      <c r="H157" s="14"/>
      <c r="I157" s="24">
        <f t="shared" si="101"/>
        <v>10</v>
      </c>
      <c r="J157" s="14"/>
      <c r="K157" s="14"/>
      <c r="L157" s="14">
        <v>-5</v>
      </c>
      <c r="M157" s="24">
        <f t="shared" si="102"/>
        <v>5</v>
      </c>
      <c r="N157" s="28">
        <v>5</v>
      </c>
      <c r="O157" s="28">
        <v>5</v>
      </c>
    </row>
    <row r="158" spans="1:15" outlineLevel="2" x14ac:dyDescent="0.2">
      <c r="A158" s="49"/>
      <c r="B158" s="13" t="s">
        <v>268</v>
      </c>
      <c r="C158" s="13" t="s">
        <v>79</v>
      </c>
      <c r="D158" s="13" t="s">
        <v>81</v>
      </c>
      <c r="E158" s="14">
        <v>24</v>
      </c>
      <c r="F158" s="14">
        <v>24</v>
      </c>
      <c r="G158" s="14"/>
      <c r="H158" s="14"/>
      <c r="I158" s="24">
        <f t="shared" si="101"/>
        <v>24</v>
      </c>
      <c r="J158" s="14"/>
      <c r="K158" s="14"/>
      <c r="L158" s="14"/>
      <c r="M158" s="24">
        <f t="shared" si="102"/>
        <v>24</v>
      </c>
      <c r="N158" s="28">
        <v>24</v>
      </c>
      <c r="O158" s="28">
        <v>24</v>
      </c>
    </row>
    <row r="159" spans="1:15" outlineLevel="2" x14ac:dyDescent="0.2">
      <c r="A159" s="50"/>
      <c r="B159" s="13" t="s">
        <v>268</v>
      </c>
      <c r="C159" s="13" t="s">
        <v>79</v>
      </c>
      <c r="D159" s="13" t="s">
        <v>83</v>
      </c>
      <c r="E159" s="14">
        <v>6</v>
      </c>
      <c r="F159" s="14">
        <v>6</v>
      </c>
      <c r="G159" s="14"/>
      <c r="H159" s="14"/>
      <c r="I159" s="24">
        <f t="shared" si="101"/>
        <v>6</v>
      </c>
      <c r="J159" s="14"/>
      <c r="K159" s="14"/>
      <c r="L159" s="14"/>
      <c r="M159" s="24">
        <f t="shared" si="102"/>
        <v>6</v>
      </c>
      <c r="N159" s="28">
        <v>6</v>
      </c>
      <c r="O159" s="28">
        <v>6</v>
      </c>
    </row>
    <row r="160" spans="1:15" ht="22.5" outlineLevel="2" x14ac:dyDescent="0.2">
      <c r="A160" s="15" t="s">
        <v>271</v>
      </c>
      <c r="B160" s="13" t="s">
        <v>270</v>
      </c>
      <c r="C160" s="13" t="s">
        <v>79</v>
      </c>
      <c r="D160" s="13" t="s">
        <v>81</v>
      </c>
      <c r="E160" s="14">
        <v>8.1999999999999993</v>
      </c>
      <c r="F160" s="14">
        <v>8.1999999999999993</v>
      </c>
      <c r="G160" s="14"/>
      <c r="H160" s="14"/>
      <c r="I160" s="24">
        <f t="shared" si="101"/>
        <v>8.1999999999999993</v>
      </c>
      <c r="J160" s="14"/>
      <c r="K160" s="14"/>
      <c r="L160" s="14">
        <v>9.1</v>
      </c>
      <c r="M160" s="24">
        <f t="shared" si="102"/>
        <v>17.299999999999997</v>
      </c>
      <c r="N160" s="28">
        <v>17.3</v>
      </c>
      <c r="O160" s="28">
        <v>17.3</v>
      </c>
    </row>
    <row r="161" spans="1:15" ht="22.5" outlineLevel="1" x14ac:dyDescent="0.2">
      <c r="A161" s="12" t="s">
        <v>273</v>
      </c>
      <c r="B161" s="9" t="s">
        <v>272</v>
      </c>
      <c r="C161" s="10"/>
      <c r="D161" s="10"/>
      <c r="E161" s="11">
        <v>1303.5999999999999</v>
      </c>
      <c r="F161" s="11">
        <f>SUM(F162:F166)</f>
        <v>1303.5999999999999</v>
      </c>
      <c r="G161" s="11">
        <f>SUM(G162:G166)</f>
        <v>0</v>
      </c>
      <c r="H161" s="11">
        <f t="shared" ref="H161:O161" si="103">SUM(H162:H166)</f>
        <v>0</v>
      </c>
      <c r="I161" s="21">
        <f t="shared" si="103"/>
        <v>1303.5999999999999</v>
      </c>
      <c r="J161" s="11">
        <f t="shared" si="103"/>
        <v>0</v>
      </c>
      <c r="K161" s="11">
        <f t="shared" si="103"/>
        <v>0</v>
      </c>
      <c r="L161" s="11">
        <f t="shared" si="103"/>
        <v>-174.1</v>
      </c>
      <c r="M161" s="21">
        <f t="shared" si="103"/>
        <v>1129.5</v>
      </c>
      <c r="N161" s="11">
        <f t="shared" ref="N161" si="104">SUM(N162:N166)</f>
        <v>1129.5</v>
      </c>
      <c r="O161" s="11">
        <f t="shared" si="103"/>
        <v>1129.5</v>
      </c>
    </row>
    <row r="162" spans="1:15" outlineLevel="2" x14ac:dyDescent="0.2">
      <c r="A162" s="51" t="s">
        <v>275</v>
      </c>
      <c r="B162" s="13" t="s">
        <v>274</v>
      </c>
      <c r="C162" s="13" t="s">
        <v>32</v>
      </c>
      <c r="D162" s="13" t="s">
        <v>48</v>
      </c>
      <c r="E162" s="14">
        <v>254</v>
      </c>
      <c r="F162" s="14">
        <v>254</v>
      </c>
      <c r="G162" s="14"/>
      <c r="H162" s="14"/>
      <c r="I162" s="24">
        <f t="shared" ref="I162:I166" si="105">F162-G162-H162</f>
        <v>254</v>
      </c>
      <c r="J162" s="14"/>
      <c r="K162" s="14"/>
      <c r="L162" s="14">
        <v>-66</v>
      </c>
      <c r="M162" s="24">
        <f t="shared" ref="M162:M166" si="106">SUM(I162:L162)</f>
        <v>188</v>
      </c>
      <c r="N162" s="28">
        <v>188</v>
      </c>
      <c r="O162" s="28">
        <v>188</v>
      </c>
    </row>
    <row r="163" spans="1:15" outlineLevel="2" x14ac:dyDescent="0.2">
      <c r="A163" s="49"/>
      <c r="B163" s="13" t="s">
        <v>274</v>
      </c>
      <c r="C163" s="13" t="s">
        <v>32</v>
      </c>
      <c r="D163" s="13" t="s">
        <v>36</v>
      </c>
      <c r="E163" s="14">
        <v>256.39999999999998</v>
      </c>
      <c r="F163" s="14">
        <v>256.39999999999998</v>
      </c>
      <c r="G163" s="14"/>
      <c r="H163" s="14"/>
      <c r="I163" s="24">
        <f t="shared" si="105"/>
        <v>256.39999999999998</v>
      </c>
      <c r="J163" s="14"/>
      <c r="K163" s="14"/>
      <c r="L163" s="14">
        <v>-16</v>
      </c>
      <c r="M163" s="24">
        <f t="shared" si="106"/>
        <v>240.39999999999998</v>
      </c>
      <c r="N163" s="28">
        <v>240.4</v>
      </c>
      <c r="O163" s="28">
        <v>240.4</v>
      </c>
    </row>
    <row r="164" spans="1:15" outlineLevel="2" x14ac:dyDescent="0.2">
      <c r="A164" s="49"/>
      <c r="B164" s="13" t="s">
        <v>274</v>
      </c>
      <c r="C164" s="13" t="s">
        <v>32</v>
      </c>
      <c r="D164" s="13" t="s">
        <v>80</v>
      </c>
      <c r="E164" s="14">
        <v>22</v>
      </c>
      <c r="F164" s="14">
        <v>22</v>
      </c>
      <c r="G164" s="14"/>
      <c r="H164" s="14"/>
      <c r="I164" s="24">
        <f t="shared" si="105"/>
        <v>22</v>
      </c>
      <c r="J164" s="14"/>
      <c r="K164" s="14"/>
      <c r="L164" s="14">
        <v>-22</v>
      </c>
      <c r="M164" s="24">
        <f t="shared" si="106"/>
        <v>0</v>
      </c>
      <c r="N164" s="14"/>
      <c r="O164" s="14"/>
    </row>
    <row r="165" spans="1:15" outlineLevel="2" x14ac:dyDescent="0.2">
      <c r="A165" s="50"/>
      <c r="B165" s="13" t="s">
        <v>274</v>
      </c>
      <c r="C165" s="13" t="s">
        <v>79</v>
      </c>
      <c r="D165" s="13" t="s">
        <v>81</v>
      </c>
      <c r="E165" s="14">
        <v>70.099999999999994</v>
      </c>
      <c r="F165" s="14">
        <v>70.099999999999994</v>
      </c>
      <c r="G165" s="14"/>
      <c r="H165" s="14"/>
      <c r="I165" s="24">
        <f t="shared" si="105"/>
        <v>70.099999999999994</v>
      </c>
      <c r="J165" s="14"/>
      <c r="K165" s="14"/>
      <c r="L165" s="14">
        <v>-70.099999999999994</v>
      </c>
      <c r="M165" s="24">
        <f t="shared" si="106"/>
        <v>0</v>
      </c>
      <c r="N165" s="14"/>
      <c r="O165" s="14"/>
    </row>
    <row r="166" spans="1:15" outlineLevel="2" x14ac:dyDescent="0.2">
      <c r="A166" s="15" t="s">
        <v>278</v>
      </c>
      <c r="B166" s="13" t="s">
        <v>276</v>
      </c>
      <c r="C166" s="13" t="s">
        <v>11</v>
      </c>
      <c r="D166" s="13" t="s">
        <v>277</v>
      </c>
      <c r="E166" s="14">
        <v>701.1</v>
      </c>
      <c r="F166" s="14">
        <v>701.1</v>
      </c>
      <c r="G166" s="14"/>
      <c r="H166" s="14"/>
      <c r="I166" s="24">
        <f t="shared" si="105"/>
        <v>701.1</v>
      </c>
      <c r="J166" s="14"/>
      <c r="K166" s="14"/>
      <c r="L166" s="14"/>
      <c r="M166" s="24">
        <f t="shared" si="106"/>
        <v>701.1</v>
      </c>
      <c r="N166" s="28">
        <v>701.1</v>
      </c>
      <c r="O166" s="28">
        <v>701.1</v>
      </c>
    </row>
    <row r="167" spans="1:15" ht="45" x14ac:dyDescent="0.2">
      <c r="A167" s="18" t="s">
        <v>280</v>
      </c>
      <c r="B167" s="19" t="s">
        <v>279</v>
      </c>
      <c r="C167" s="20"/>
      <c r="D167" s="20"/>
      <c r="E167" s="21">
        <v>1286.8</v>
      </c>
      <c r="F167" s="21">
        <f>SUM(F168,F170,F174,F179)</f>
        <v>1286.8</v>
      </c>
      <c r="G167" s="21">
        <f>SUM(G168,G170,G174,G179)</f>
        <v>100</v>
      </c>
      <c r="H167" s="21">
        <f t="shared" ref="H167:O167" si="107">SUM(H168,H170,H174,H179)</f>
        <v>0</v>
      </c>
      <c r="I167" s="21">
        <f t="shared" si="107"/>
        <v>1186.8</v>
      </c>
      <c r="J167" s="21">
        <f t="shared" si="107"/>
        <v>0</v>
      </c>
      <c r="K167" s="21">
        <f t="shared" si="107"/>
        <v>0</v>
      </c>
      <c r="L167" s="21">
        <f t="shared" si="107"/>
        <v>127.29999999999998</v>
      </c>
      <c r="M167" s="21">
        <f t="shared" si="107"/>
        <v>1314.1</v>
      </c>
      <c r="N167" s="21">
        <f t="shared" ref="N167" si="108">SUM(N168,N170,N174,N179)</f>
        <v>1314.1</v>
      </c>
      <c r="O167" s="21">
        <f t="shared" si="107"/>
        <v>1314.1</v>
      </c>
    </row>
    <row r="168" spans="1:15" ht="33.75" outlineLevel="1" x14ac:dyDescent="0.2">
      <c r="A168" s="12" t="s">
        <v>282</v>
      </c>
      <c r="B168" s="9" t="s">
        <v>281</v>
      </c>
      <c r="C168" s="10"/>
      <c r="D168" s="10"/>
      <c r="E168" s="11">
        <v>100</v>
      </c>
      <c r="F168" s="11">
        <f>SUM(F169)</f>
        <v>100</v>
      </c>
      <c r="G168" s="11">
        <f>SUM(G169)</f>
        <v>100</v>
      </c>
      <c r="H168" s="11">
        <f t="shared" ref="H168:O168" si="109">SUM(H169)</f>
        <v>0</v>
      </c>
      <c r="I168" s="21">
        <f t="shared" si="109"/>
        <v>0</v>
      </c>
      <c r="J168" s="11">
        <f t="shared" si="109"/>
        <v>0</v>
      </c>
      <c r="K168" s="11">
        <f t="shared" si="109"/>
        <v>0</v>
      </c>
      <c r="L168" s="11">
        <f t="shared" si="109"/>
        <v>0</v>
      </c>
      <c r="M168" s="21">
        <f t="shared" si="109"/>
        <v>0</v>
      </c>
      <c r="N168" s="11">
        <f t="shared" si="109"/>
        <v>0</v>
      </c>
      <c r="O168" s="11">
        <f t="shared" si="109"/>
        <v>0</v>
      </c>
    </row>
    <row r="169" spans="1:15" outlineLevel="2" x14ac:dyDescent="0.2">
      <c r="A169" s="15" t="s">
        <v>284</v>
      </c>
      <c r="B169" s="13" t="s">
        <v>283</v>
      </c>
      <c r="C169" s="13" t="s">
        <v>11</v>
      </c>
      <c r="D169" s="13" t="s">
        <v>23</v>
      </c>
      <c r="E169" s="14">
        <v>100</v>
      </c>
      <c r="F169" s="14">
        <v>100</v>
      </c>
      <c r="G169" s="14">
        <v>100</v>
      </c>
      <c r="H169" s="14"/>
      <c r="I169" s="24">
        <f t="shared" ref="I169" si="110">F169-G169-H169</f>
        <v>0</v>
      </c>
      <c r="J169" s="14"/>
      <c r="K169" s="14"/>
      <c r="L169" s="14"/>
      <c r="M169" s="24">
        <f t="shared" ref="M169" si="111">SUM(I169:L169)</f>
        <v>0</v>
      </c>
      <c r="N169" s="14"/>
      <c r="O169" s="14"/>
    </row>
    <row r="170" spans="1:15" ht="45" outlineLevel="1" x14ac:dyDescent="0.2">
      <c r="A170" s="12" t="s">
        <v>286</v>
      </c>
      <c r="B170" s="9" t="s">
        <v>285</v>
      </c>
      <c r="C170" s="10"/>
      <c r="D170" s="10"/>
      <c r="E170" s="11">
        <v>182.5</v>
      </c>
      <c r="F170" s="11">
        <f>SUM(F171:F173)</f>
        <v>182.49999999999997</v>
      </c>
      <c r="G170" s="11">
        <f>SUM(G171:G173)</f>
        <v>0</v>
      </c>
      <c r="H170" s="11">
        <f t="shared" ref="H170:O170" si="112">SUM(H171:H173)</f>
        <v>0</v>
      </c>
      <c r="I170" s="21">
        <f t="shared" si="112"/>
        <v>182.49999999999997</v>
      </c>
      <c r="J170" s="11">
        <f t="shared" si="112"/>
        <v>0</v>
      </c>
      <c r="K170" s="11">
        <f t="shared" si="112"/>
        <v>0</v>
      </c>
      <c r="L170" s="11">
        <f t="shared" si="112"/>
        <v>-17.100000000000001</v>
      </c>
      <c r="M170" s="21">
        <f t="shared" si="112"/>
        <v>165.39999999999998</v>
      </c>
      <c r="N170" s="11">
        <f t="shared" ref="N170" si="113">SUM(N171:N173)</f>
        <v>165.4</v>
      </c>
      <c r="O170" s="11">
        <f t="shared" si="112"/>
        <v>165.4</v>
      </c>
    </row>
    <row r="171" spans="1:15" ht="22.5" outlineLevel="2" x14ac:dyDescent="0.2">
      <c r="A171" s="15" t="s">
        <v>288</v>
      </c>
      <c r="B171" s="13" t="s">
        <v>287</v>
      </c>
      <c r="C171" s="13" t="s">
        <v>32</v>
      </c>
      <c r="D171" s="13" t="s">
        <v>48</v>
      </c>
      <c r="E171" s="14">
        <v>60.8</v>
      </c>
      <c r="F171" s="14">
        <v>60.8</v>
      </c>
      <c r="G171" s="14"/>
      <c r="H171" s="14"/>
      <c r="I171" s="24">
        <f t="shared" ref="I171:I173" si="114">F171-G171-H171</f>
        <v>60.8</v>
      </c>
      <c r="J171" s="14"/>
      <c r="K171" s="14"/>
      <c r="L171" s="14">
        <v>1.2</v>
      </c>
      <c r="M171" s="24">
        <f t="shared" ref="M171:M173" si="115">SUM(I171:L171)</f>
        <v>62</v>
      </c>
      <c r="N171" s="28">
        <v>62</v>
      </c>
      <c r="O171" s="28">
        <v>62</v>
      </c>
    </row>
    <row r="172" spans="1:15" ht="22.5" outlineLevel="2" x14ac:dyDescent="0.2">
      <c r="A172" s="15" t="s">
        <v>288</v>
      </c>
      <c r="B172" s="13" t="s">
        <v>287</v>
      </c>
      <c r="C172" s="13" t="s">
        <v>32</v>
      </c>
      <c r="D172" s="13" t="s">
        <v>36</v>
      </c>
      <c r="E172" s="14">
        <v>81.099999999999994</v>
      </c>
      <c r="F172" s="14">
        <v>81.099999999999994</v>
      </c>
      <c r="G172" s="14"/>
      <c r="H172" s="14"/>
      <c r="I172" s="24">
        <f t="shared" si="114"/>
        <v>81.099999999999994</v>
      </c>
      <c r="J172" s="14"/>
      <c r="K172" s="14"/>
      <c r="L172" s="14">
        <v>22.3</v>
      </c>
      <c r="M172" s="24">
        <f t="shared" si="115"/>
        <v>103.39999999999999</v>
      </c>
      <c r="N172" s="28">
        <v>103.4</v>
      </c>
      <c r="O172" s="28">
        <v>103.4</v>
      </c>
    </row>
    <row r="173" spans="1:15" ht="22.5" outlineLevel="2" x14ac:dyDescent="0.2">
      <c r="A173" s="15" t="s">
        <v>288</v>
      </c>
      <c r="B173" s="13" t="s">
        <v>287</v>
      </c>
      <c r="C173" s="13" t="s">
        <v>32</v>
      </c>
      <c r="D173" s="13" t="s">
        <v>80</v>
      </c>
      <c r="E173" s="14">
        <v>40.6</v>
      </c>
      <c r="F173" s="14">
        <v>40.6</v>
      </c>
      <c r="G173" s="14"/>
      <c r="H173" s="14"/>
      <c r="I173" s="24">
        <f t="shared" si="114"/>
        <v>40.6</v>
      </c>
      <c r="J173" s="14"/>
      <c r="K173" s="14"/>
      <c r="L173" s="14">
        <v>-40.6</v>
      </c>
      <c r="M173" s="24">
        <f t="shared" si="115"/>
        <v>0</v>
      </c>
      <c r="N173" s="14"/>
      <c r="O173" s="14"/>
    </row>
    <row r="174" spans="1:15" ht="33.75" outlineLevel="1" x14ac:dyDescent="0.2">
      <c r="A174" s="12" t="s">
        <v>290</v>
      </c>
      <c r="B174" s="9" t="s">
        <v>289</v>
      </c>
      <c r="C174" s="10"/>
      <c r="D174" s="10"/>
      <c r="E174" s="11">
        <v>202.9</v>
      </c>
      <c r="F174" s="11">
        <f>SUM(F175:F178)</f>
        <v>202.9</v>
      </c>
      <c r="G174" s="11">
        <f>SUM(G175:G178)</f>
        <v>0</v>
      </c>
      <c r="H174" s="11">
        <f t="shared" ref="H174:O174" si="116">SUM(H175:H178)</f>
        <v>0</v>
      </c>
      <c r="I174" s="21">
        <f t="shared" si="116"/>
        <v>202.9</v>
      </c>
      <c r="J174" s="11">
        <f t="shared" si="116"/>
        <v>0</v>
      </c>
      <c r="K174" s="11">
        <f t="shared" si="116"/>
        <v>0</v>
      </c>
      <c r="L174" s="11">
        <f t="shared" si="116"/>
        <v>-9.8999999999999986</v>
      </c>
      <c r="M174" s="21">
        <f t="shared" si="116"/>
        <v>193</v>
      </c>
      <c r="N174" s="11">
        <f t="shared" ref="N174" si="117">SUM(N175:N178)</f>
        <v>193</v>
      </c>
      <c r="O174" s="11">
        <f t="shared" si="116"/>
        <v>193</v>
      </c>
    </row>
    <row r="175" spans="1:15" ht="22.5" outlineLevel="2" x14ac:dyDescent="0.2">
      <c r="A175" s="15" t="s">
        <v>292</v>
      </c>
      <c r="B175" s="13" t="s">
        <v>291</v>
      </c>
      <c r="C175" s="13" t="s">
        <v>32</v>
      </c>
      <c r="D175" s="13" t="s">
        <v>48</v>
      </c>
      <c r="E175" s="14">
        <v>75</v>
      </c>
      <c r="F175" s="14">
        <v>75</v>
      </c>
      <c r="G175" s="14"/>
      <c r="H175" s="14"/>
      <c r="I175" s="24">
        <f t="shared" ref="I175:I178" si="118">F175-G175-H175</f>
        <v>75</v>
      </c>
      <c r="J175" s="14"/>
      <c r="K175" s="14"/>
      <c r="L175" s="14">
        <v>10</v>
      </c>
      <c r="M175" s="24">
        <f t="shared" ref="M175:M178" si="119">SUM(I175:L175)</f>
        <v>85</v>
      </c>
      <c r="N175" s="28">
        <v>85</v>
      </c>
      <c r="O175" s="28">
        <v>85</v>
      </c>
    </row>
    <row r="176" spans="1:15" ht="22.5" outlineLevel="2" x14ac:dyDescent="0.2">
      <c r="A176" s="15" t="s">
        <v>292</v>
      </c>
      <c r="B176" s="13" t="s">
        <v>291</v>
      </c>
      <c r="C176" s="13" t="s">
        <v>32</v>
      </c>
      <c r="D176" s="13" t="s">
        <v>36</v>
      </c>
      <c r="E176" s="14">
        <v>105.9</v>
      </c>
      <c r="F176" s="14">
        <v>105.9</v>
      </c>
      <c r="G176" s="14"/>
      <c r="H176" s="14"/>
      <c r="I176" s="24">
        <f t="shared" si="118"/>
        <v>105.9</v>
      </c>
      <c r="J176" s="14"/>
      <c r="K176" s="14"/>
      <c r="L176" s="14">
        <v>-24.9</v>
      </c>
      <c r="M176" s="24">
        <f t="shared" si="119"/>
        <v>81</v>
      </c>
      <c r="N176" s="28">
        <v>81</v>
      </c>
      <c r="O176" s="28">
        <v>81</v>
      </c>
    </row>
    <row r="177" spans="1:15" ht="22.5" outlineLevel="2" x14ac:dyDescent="0.2">
      <c r="A177" s="15" t="s">
        <v>292</v>
      </c>
      <c r="B177" s="13" t="s">
        <v>291</v>
      </c>
      <c r="C177" s="13" t="s">
        <v>32</v>
      </c>
      <c r="D177" s="13" t="s">
        <v>80</v>
      </c>
      <c r="E177" s="14">
        <v>10</v>
      </c>
      <c r="F177" s="14">
        <v>10</v>
      </c>
      <c r="G177" s="14"/>
      <c r="H177" s="14"/>
      <c r="I177" s="24">
        <f t="shared" si="118"/>
        <v>10</v>
      </c>
      <c r="J177" s="14"/>
      <c r="K177" s="14"/>
      <c r="L177" s="14">
        <v>5</v>
      </c>
      <c r="M177" s="24">
        <f t="shared" si="119"/>
        <v>15</v>
      </c>
      <c r="N177" s="28">
        <v>15</v>
      </c>
      <c r="O177" s="28">
        <v>15</v>
      </c>
    </row>
    <row r="178" spans="1:15" ht="22.5" outlineLevel="2" x14ac:dyDescent="0.2">
      <c r="A178" s="15" t="s">
        <v>292</v>
      </c>
      <c r="B178" s="13" t="s">
        <v>291</v>
      </c>
      <c r="C178" s="13" t="s">
        <v>79</v>
      </c>
      <c r="D178" s="13" t="s">
        <v>83</v>
      </c>
      <c r="E178" s="14">
        <v>12</v>
      </c>
      <c r="F178" s="14">
        <v>12</v>
      </c>
      <c r="G178" s="14"/>
      <c r="H178" s="14"/>
      <c r="I178" s="24">
        <f t="shared" si="118"/>
        <v>12</v>
      </c>
      <c r="J178" s="14"/>
      <c r="K178" s="14"/>
      <c r="L178" s="14"/>
      <c r="M178" s="24">
        <f t="shared" si="119"/>
        <v>12</v>
      </c>
      <c r="N178" s="28">
        <v>12</v>
      </c>
      <c r="O178" s="28">
        <v>12</v>
      </c>
    </row>
    <row r="179" spans="1:15" ht="33.75" outlineLevel="1" x14ac:dyDescent="0.2">
      <c r="A179" s="12" t="s">
        <v>294</v>
      </c>
      <c r="B179" s="9" t="s">
        <v>293</v>
      </c>
      <c r="C179" s="10"/>
      <c r="D179" s="10"/>
      <c r="E179" s="11">
        <v>801.4</v>
      </c>
      <c r="F179" s="11">
        <f>SUM(F180:F189)</f>
        <v>801.4</v>
      </c>
      <c r="G179" s="11">
        <f>SUM(G180:G189)</f>
        <v>0</v>
      </c>
      <c r="H179" s="11">
        <f t="shared" ref="H179:O179" si="120">SUM(H180:H189)</f>
        <v>0</v>
      </c>
      <c r="I179" s="21">
        <f t="shared" si="120"/>
        <v>801.4</v>
      </c>
      <c r="J179" s="11">
        <f t="shared" si="120"/>
        <v>0</v>
      </c>
      <c r="K179" s="11">
        <f t="shared" si="120"/>
        <v>0</v>
      </c>
      <c r="L179" s="11">
        <f t="shared" si="120"/>
        <v>154.29999999999998</v>
      </c>
      <c r="M179" s="21">
        <f t="shared" si="120"/>
        <v>955.69999999999993</v>
      </c>
      <c r="N179" s="11">
        <f t="shared" ref="N179" si="121">SUM(N180:N189)</f>
        <v>955.69999999999993</v>
      </c>
      <c r="O179" s="11">
        <f t="shared" si="120"/>
        <v>955.69999999999993</v>
      </c>
    </row>
    <row r="180" spans="1:15" ht="22.5" outlineLevel="2" x14ac:dyDescent="0.2">
      <c r="A180" s="15" t="s">
        <v>296</v>
      </c>
      <c r="B180" s="13" t="s">
        <v>295</v>
      </c>
      <c r="C180" s="13" t="s">
        <v>11</v>
      </c>
      <c r="D180" s="13" t="s">
        <v>23</v>
      </c>
      <c r="E180" s="14">
        <v>121</v>
      </c>
      <c r="F180" s="14">
        <v>121</v>
      </c>
      <c r="G180" s="14"/>
      <c r="H180" s="14"/>
      <c r="I180" s="24">
        <f t="shared" ref="I180:I189" si="122">F180-G180-H180</f>
        <v>121</v>
      </c>
      <c r="J180" s="14"/>
      <c r="K180" s="14"/>
      <c r="L180" s="14"/>
      <c r="M180" s="24">
        <f t="shared" ref="M180:M189" si="123">SUM(I180:L180)</f>
        <v>121</v>
      </c>
      <c r="N180" s="28">
        <v>121</v>
      </c>
      <c r="O180" s="28">
        <v>121</v>
      </c>
    </row>
    <row r="181" spans="1:15" outlineLevel="2" x14ac:dyDescent="0.2">
      <c r="A181" s="48" t="s">
        <v>296</v>
      </c>
      <c r="B181" s="13" t="s">
        <v>295</v>
      </c>
      <c r="C181" s="13" t="s">
        <v>32</v>
      </c>
      <c r="D181" s="13" t="s">
        <v>48</v>
      </c>
      <c r="E181" s="14">
        <v>130</v>
      </c>
      <c r="F181" s="14">
        <v>130</v>
      </c>
      <c r="G181" s="14"/>
      <c r="H181" s="14"/>
      <c r="I181" s="24">
        <f t="shared" si="122"/>
        <v>130</v>
      </c>
      <c r="J181" s="14"/>
      <c r="K181" s="14"/>
      <c r="L181" s="14">
        <v>46.1</v>
      </c>
      <c r="M181" s="24">
        <f t="shared" si="123"/>
        <v>176.1</v>
      </c>
      <c r="N181" s="28">
        <v>176.1</v>
      </c>
      <c r="O181" s="28">
        <v>176.1</v>
      </c>
    </row>
    <row r="182" spans="1:15" outlineLevel="2" x14ac:dyDescent="0.2">
      <c r="A182" s="49"/>
      <c r="B182" s="13" t="s">
        <v>295</v>
      </c>
      <c r="C182" s="13" t="s">
        <v>32</v>
      </c>
      <c r="D182" s="13" t="s">
        <v>36</v>
      </c>
      <c r="E182" s="14">
        <v>241.7</v>
      </c>
      <c r="F182" s="14">
        <v>241.7</v>
      </c>
      <c r="G182" s="14"/>
      <c r="H182" s="14"/>
      <c r="I182" s="24">
        <f t="shared" si="122"/>
        <v>241.7</v>
      </c>
      <c r="J182" s="14"/>
      <c r="K182" s="14"/>
      <c r="L182" s="14">
        <v>89.2</v>
      </c>
      <c r="M182" s="24">
        <f t="shared" si="123"/>
        <v>330.9</v>
      </c>
      <c r="N182" s="28">
        <v>330.9</v>
      </c>
      <c r="O182" s="28">
        <v>330.9</v>
      </c>
    </row>
    <row r="183" spans="1:15" outlineLevel="2" x14ac:dyDescent="0.2">
      <c r="A183" s="49"/>
      <c r="B183" s="13" t="s">
        <v>295</v>
      </c>
      <c r="C183" s="13" t="s">
        <v>32</v>
      </c>
      <c r="D183" s="13" t="s">
        <v>80</v>
      </c>
      <c r="E183" s="14">
        <v>10</v>
      </c>
      <c r="F183" s="14">
        <v>10</v>
      </c>
      <c r="G183" s="14"/>
      <c r="H183" s="14"/>
      <c r="I183" s="24">
        <f t="shared" si="122"/>
        <v>10</v>
      </c>
      <c r="J183" s="14"/>
      <c r="K183" s="14"/>
      <c r="L183" s="14">
        <v>6.4</v>
      </c>
      <c r="M183" s="24">
        <f t="shared" si="123"/>
        <v>16.399999999999999</v>
      </c>
      <c r="N183" s="28">
        <v>16.399999999999999</v>
      </c>
      <c r="O183" s="28">
        <v>16.399999999999999</v>
      </c>
    </row>
    <row r="184" spans="1:15" outlineLevel="2" x14ac:dyDescent="0.2">
      <c r="A184" s="50"/>
      <c r="B184" s="13" t="s">
        <v>295</v>
      </c>
      <c r="C184" s="13" t="s">
        <v>32</v>
      </c>
      <c r="D184" s="13" t="s">
        <v>33</v>
      </c>
      <c r="E184" s="14">
        <v>28.9</v>
      </c>
      <c r="F184" s="14">
        <v>28.9</v>
      </c>
      <c r="G184" s="14"/>
      <c r="H184" s="14"/>
      <c r="I184" s="24">
        <f t="shared" si="122"/>
        <v>28.9</v>
      </c>
      <c r="J184" s="14"/>
      <c r="K184" s="14"/>
      <c r="L184" s="14">
        <v>-28.9</v>
      </c>
      <c r="M184" s="24">
        <f t="shared" si="123"/>
        <v>0</v>
      </c>
      <c r="N184" s="14"/>
      <c r="O184" s="14"/>
    </row>
    <row r="185" spans="1:15" ht="22.5" outlineLevel="2" x14ac:dyDescent="0.2">
      <c r="A185" s="15" t="s">
        <v>296</v>
      </c>
      <c r="B185" s="13" t="s">
        <v>295</v>
      </c>
      <c r="C185" s="13" t="s">
        <v>79</v>
      </c>
      <c r="D185" s="13" t="s">
        <v>81</v>
      </c>
      <c r="E185" s="14">
        <v>120</v>
      </c>
      <c r="F185" s="14">
        <v>120</v>
      </c>
      <c r="G185" s="14"/>
      <c r="H185" s="14"/>
      <c r="I185" s="24">
        <f t="shared" si="122"/>
        <v>120</v>
      </c>
      <c r="J185" s="14"/>
      <c r="K185" s="14"/>
      <c r="L185" s="14"/>
      <c r="M185" s="24">
        <f t="shared" si="123"/>
        <v>120</v>
      </c>
      <c r="N185" s="28">
        <v>120</v>
      </c>
      <c r="O185" s="28">
        <v>120</v>
      </c>
    </row>
    <row r="186" spans="1:15" ht="22.5" outlineLevel="2" x14ac:dyDescent="0.2">
      <c r="A186" s="15" t="s">
        <v>296</v>
      </c>
      <c r="B186" s="13" t="s">
        <v>295</v>
      </c>
      <c r="C186" s="13" t="s">
        <v>79</v>
      </c>
      <c r="D186" s="13" t="s">
        <v>83</v>
      </c>
      <c r="E186" s="14">
        <v>24</v>
      </c>
      <c r="F186" s="14">
        <v>24</v>
      </c>
      <c r="G186" s="14"/>
      <c r="H186" s="14"/>
      <c r="I186" s="24">
        <f t="shared" si="122"/>
        <v>24</v>
      </c>
      <c r="J186" s="14"/>
      <c r="K186" s="14"/>
      <c r="L186" s="14"/>
      <c r="M186" s="24">
        <f t="shared" si="123"/>
        <v>24</v>
      </c>
      <c r="N186" s="28">
        <v>24</v>
      </c>
      <c r="O186" s="28">
        <v>24</v>
      </c>
    </row>
    <row r="187" spans="1:15" outlineLevel="2" x14ac:dyDescent="0.2">
      <c r="A187" s="48" t="s">
        <v>298</v>
      </c>
      <c r="B187" s="13" t="s">
        <v>297</v>
      </c>
      <c r="C187" s="13" t="s">
        <v>32</v>
      </c>
      <c r="D187" s="13" t="s">
        <v>48</v>
      </c>
      <c r="E187" s="14">
        <v>82.6</v>
      </c>
      <c r="F187" s="14">
        <v>82.6</v>
      </c>
      <c r="G187" s="14"/>
      <c r="H187" s="14"/>
      <c r="I187" s="24">
        <f t="shared" si="122"/>
        <v>82.6</v>
      </c>
      <c r="J187" s="14"/>
      <c r="K187" s="14"/>
      <c r="L187" s="14">
        <v>37.700000000000003</v>
      </c>
      <c r="M187" s="24">
        <f t="shared" si="123"/>
        <v>120.3</v>
      </c>
      <c r="N187" s="28">
        <v>120.3</v>
      </c>
      <c r="O187" s="28">
        <v>120.3</v>
      </c>
    </row>
    <row r="188" spans="1:15" outlineLevel="2" x14ac:dyDescent="0.2">
      <c r="A188" s="49"/>
      <c r="B188" s="13" t="s">
        <v>297</v>
      </c>
      <c r="C188" s="13" t="s">
        <v>32</v>
      </c>
      <c r="D188" s="13" t="s">
        <v>36</v>
      </c>
      <c r="E188" s="14">
        <v>40.4</v>
      </c>
      <c r="F188" s="14">
        <v>40.4</v>
      </c>
      <c r="G188" s="14"/>
      <c r="H188" s="14"/>
      <c r="I188" s="24">
        <f t="shared" si="122"/>
        <v>40.4</v>
      </c>
      <c r="J188" s="14"/>
      <c r="K188" s="14"/>
      <c r="L188" s="14">
        <v>3.1</v>
      </c>
      <c r="M188" s="24">
        <f t="shared" si="123"/>
        <v>43.5</v>
      </c>
      <c r="N188" s="28">
        <v>43.5</v>
      </c>
      <c r="O188" s="28">
        <v>43.5</v>
      </c>
    </row>
    <row r="189" spans="1:15" outlineLevel="2" x14ac:dyDescent="0.2">
      <c r="A189" s="54"/>
      <c r="B189" s="13" t="s">
        <v>297</v>
      </c>
      <c r="C189" s="13" t="s">
        <v>32</v>
      </c>
      <c r="D189" s="13" t="s">
        <v>80</v>
      </c>
      <c r="E189" s="14">
        <v>2.8</v>
      </c>
      <c r="F189" s="14">
        <v>2.8</v>
      </c>
      <c r="G189" s="14"/>
      <c r="H189" s="14"/>
      <c r="I189" s="24">
        <f t="shared" si="122"/>
        <v>2.8</v>
      </c>
      <c r="J189" s="14"/>
      <c r="K189" s="14"/>
      <c r="L189" s="14">
        <v>0.7</v>
      </c>
      <c r="M189" s="24">
        <f t="shared" si="123"/>
        <v>3.5</v>
      </c>
      <c r="N189" s="28">
        <v>3.5</v>
      </c>
      <c r="O189" s="28">
        <v>3.5</v>
      </c>
    </row>
    <row r="190" spans="1:15" ht="45" x14ac:dyDescent="0.2">
      <c r="A190" s="18" t="s">
        <v>300</v>
      </c>
      <c r="B190" s="19" t="s">
        <v>299</v>
      </c>
      <c r="C190" s="20"/>
      <c r="D190" s="20"/>
      <c r="E190" s="21">
        <v>3981.7</v>
      </c>
      <c r="F190" s="21">
        <f>SUM(F191,F198)</f>
        <v>3981.7</v>
      </c>
      <c r="G190" s="21">
        <f>SUM(G191,G198)</f>
        <v>0</v>
      </c>
      <c r="H190" s="21">
        <f t="shared" ref="H190:O190" si="124">SUM(H191,H198)</f>
        <v>3160</v>
      </c>
      <c r="I190" s="21">
        <f t="shared" si="124"/>
        <v>821.7</v>
      </c>
      <c r="J190" s="21">
        <f t="shared" si="124"/>
        <v>0</v>
      </c>
      <c r="K190" s="21">
        <f t="shared" si="124"/>
        <v>0</v>
      </c>
      <c r="L190" s="21">
        <f t="shared" si="124"/>
        <v>10.3</v>
      </c>
      <c r="M190" s="21">
        <f t="shared" si="124"/>
        <v>832</v>
      </c>
      <c r="N190" s="21">
        <f t="shared" ref="N190" si="125">SUM(N191,N198)</f>
        <v>832</v>
      </c>
      <c r="O190" s="21">
        <f t="shared" si="124"/>
        <v>832</v>
      </c>
    </row>
    <row r="191" spans="1:15" ht="33.75" outlineLevel="1" x14ac:dyDescent="0.2">
      <c r="A191" s="12" t="s">
        <v>302</v>
      </c>
      <c r="B191" s="9" t="s">
        <v>301</v>
      </c>
      <c r="C191" s="10"/>
      <c r="D191" s="10"/>
      <c r="E191" s="11">
        <v>3960.7</v>
      </c>
      <c r="F191" s="11">
        <f>SUM(F192:F197)</f>
        <v>3960.7</v>
      </c>
      <c r="G191" s="11">
        <f>SUM(G192:G197)</f>
        <v>0</v>
      </c>
      <c r="H191" s="11">
        <f t="shared" ref="H191:O191" si="126">SUM(H192:H197)</f>
        <v>3160</v>
      </c>
      <c r="I191" s="21">
        <f t="shared" si="126"/>
        <v>800.7</v>
      </c>
      <c r="J191" s="11">
        <f t="shared" si="126"/>
        <v>0</v>
      </c>
      <c r="K191" s="11">
        <f t="shared" si="126"/>
        <v>0</v>
      </c>
      <c r="L191" s="11">
        <f t="shared" si="126"/>
        <v>10.3</v>
      </c>
      <c r="M191" s="21">
        <f t="shared" si="126"/>
        <v>811</v>
      </c>
      <c r="N191" s="11">
        <f t="shared" ref="N191" si="127">SUM(N192:N197)</f>
        <v>811</v>
      </c>
      <c r="O191" s="11">
        <f t="shared" si="126"/>
        <v>811</v>
      </c>
    </row>
    <row r="192" spans="1:15" ht="22.5" outlineLevel="2" x14ac:dyDescent="0.2">
      <c r="A192" s="15" t="s">
        <v>304</v>
      </c>
      <c r="B192" s="13" t="s">
        <v>303</v>
      </c>
      <c r="C192" s="13" t="s">
        <v>32</v>
      </c>
      <c r="D192" s="13" t="s">
        <v>54</v>
      </c>
      <c r="E192" s="14">
        <v>34.200000000000003</v>
      </c>
      <c r="F192" s="14">
        <v>34.200000000000003</v>
      </c>
      <c r="G192" s="14"/>
      <c r="H192" s="14"/>
      <c r="I192" s="24">
        <f t="shared" ref="I192:I197" si="128">F192-G192-H192</f>
        <v>34.200000000000003</v>
      </c>
      <c r="J192" s="14"/>
      <c r="K192" s="14"/>
      <c r="L192" s="14">
        <v>1.8</v>
      </c>
      <c r="M192" s="24">
        <f t="shared" ref="M192:M197" si="129">SUM(I192:L192)</f>
        <v>36</v>
      </c>
      <c r="N192" s="28">
        <v>36</v>
      </c>
      <c r="O192" s="28">
        <v>36</v>
      </c>
    </row>
    <row r="193" spans="1:15" ht="33.75" outlineLevel="2" x14ac:dyDescent="0.2">
      <c r="A193" s="15" t="s">
        <v>306</v>
      </c>
      <c r="B193" s="13" t="s">
        <v>305</v>
      </c>
      <c r="C193" s="13" t="s">
        <v>32</v>
      </c>
      <c r="D193" s="13" t="s">
        <v>54</v>
      </c>
      <c r="E193" s="14">
        <v>31.5</v>
      </c>
      <c r="F193" s="14">
        <v>31.5</v>
      </c>
      <c r="G193" s="14"/>
      <c r="H193" s="14"/>
      <c r="I193" s="24">
        <f t="shared" si="128"/>
        <v>31.5</v>
      </c>
      <c r="J193" s="14"/>
      <c r="K193" s="14"/>
      <c r="L193" s="14">
        <v>8.5</v>
      </c>
      <c r="M193" s="24">
        <f t="shared" si="129"/>
        <v>40</v>
      </c>
      <c r="N193" s="28">
        <v>40</v>
      </c>
      <c r="O193" s="28">
        <v>40</v>
      </c>
    </row>
    <row r="194" spans="1:15" outlineLevel="2" x14ac:dyDescent="0.2">
      <c r="A194" s="15" t="s">
        <v>308</v>
      </c>
      <c r="B194" s="13" t="s">
        <v>307</v>
      </c>
      <c r="C194" s="13" t="s">
        <v>79</v>
      </c>
      <c r="D194" s="13" t="s">
        <v>54</v>
      </c>
      <c r="E194" s="14">
        <v>45</v>
      </c>
      <c r="F194" s="14">
        <v>45</v>
      </c>
      <c r="G194" s="14"/>
      <c r="H194" s="14"/>
      <c r="I194" s="24">
        <f t="shared" si="128"/>
        <v>45</v>
      </c>
      <c r="J194" s="14"/>
      <c r="K194" s="14"/>
      <c r="L194" s="14"/>
      <c r="M194" s="24">
        <f t="shared" si="129"/>
        <v>45</v>
      </c>
      <c r="N194" s="28">
        <v>45</v>
      </c>
      <c r="O194" s="28">
        <v>45</v>
      </c>
    </row>
    <row r="195" spans="1:15" outlineLevel="2" x14ac:dyDescent="0.2">
      <c r="A195" s="15" t="s">
        <v>310</v>
      </c>
      <c r="B195" s="13" t="s">
        <v>309</v>
      </c>
      <c r="C195" s="13" t="s">
        <v>79</v>
      </c>
      <c r="D195" s="13" t="s">
        <v>83</v>
      </c>
      <c r="E195" s="14">
        <v>540</v>
      </c>
      <c r="F195" s="14">
        <v>540</v>
      </c>
      <c r="G195" s="14"/>
      <c r="H195" s="14"/>
      <c r="I195" s="24">
        <f t="shared" si="128"/>
        <v>540</v>
      </c>
      <c r="J195" s="14"/>
      <c r="K195" s="14"/>
      <c r="L195" s="14"/>
      <c r="M195" s="24">
        <f t="shared" si="129"/>
        <v>540</v>
      </c>
      <c r="N195" s="28">
        <v>540</v>
      </c>
      <c r="O195" s="28">
        <v>540</v>
      </c>
    </row>
    <row r="196" spans="1:15" ht="22.5" outlineLevel="2" x14ac:dyDescent="0.2">
      <c r="A196" s="15" t="s">
        <v>312</v>
      </c>
      <c r="B196" s="13" t="s">
        <v>311</v>
      </c>
      <c r="C196" s="13" t="s">
        <v>32</v>
      </c>
      <c r="D196" s="13" t="s">
        <v>54</v>
      </c>
      <c r="E196" s="14">
        <v>3160</v>
      </c>
      <c r="F196" s="14">
        <v>3160</v>
      </c>
      <c r="G196" s="14"/>
      <c r="H196" s="14">
        <v>3160</v>
      </c>
      <c r="I196" s="24">
        <f t="shared" si="128"/>
        <v>0</v>
      </c>
      <c r="J196" s="14"/>
      <c r="K196" s="14"/>
      <c r="L196" s="14"/>
      <c r="M196" s="24">
        <f t="shared" si="129"/>
        <v>0</v>
      </c>
      <c r="N196" s="14"/>
      <c r="O196" s="14"/>
    </row>
    <row r="197" spans="1:15" outlineLevel="2" x14ac:dyDescent="0.2">
      <c r="A197" s="15" t="s">
        <v>314</v>
      </c>
      <c r="B197" s="13" t="s">
        <v>313</v>
      </c>
      <c r="C197" s="13" t="s">
        <v>11</v>
      </c>
      <c r="D197" s="13" t="s">
        <v>23</v>
      </c>
      <c r="E197" s="14">
        <v>150</v>
      </c>
      <c r="F197" s="14">
        <v>150</v>
      </c>
      <c r="G197" s="14"/>
      <c r="H197" s="14"/>
      <c r="I197" s="24">
        <f t="shared" si="128"/>
        <v>150</v>
      </c>
      <c r="J197" s="14"/>
      <c r="K197" s="14"/>
      <c r="L197" s="14"/>
      <c r="M197" s="24">
        <f t="shared" si="129"/>
        <v>150</v>
      </c>
      <c r="N197" s="28">
        <v>150</v>
      </c>
      <c r="O197" s="28">
        <v>150</v>
      </c>
    </row>
    <row r="198" spans="1:15" ht="33.75" outlineLevel="1" x14ac:dyDescent="0.2">
      <c r="A198" s="12" t="s">
        <v>316</v>
      </c>
      <c r="B198" s="9" t="s">
        <v>315</v>
      </c>
      <c r="C198" s="10"/>
      <c r="D198" s="10"/>
      <c r="E198" s="11">
        <v>21</v>
      </c>
      <c r="F198" s="11">
        <f>SUM(F199)</f>
        <v>21</v>
      </c>
      <c r="G198" s="11">
        <f>SUM(G199)</f>
        <v>0</v>
      </c>
      <c r="H198" s="11">
        <f t="shared" ref="H198:O198" si="130">SUM(H199)</f>
        <v>0</v>
      </c>
      <c r="I198" s="21">
        <f t="shared" si="130"/>
        <v>21</v>
      </c>
      <c r="J198" s="11">
        <f t="shared" si="130"/>
        <v>0</v>
      </c>
      <c r="K198" s="11">
        <f t="shared" si="130"/>
        <v>0</v>
      </c>
      <c r="L198" s="11">
        <f t="shared" si="130"/>
        <v>0</v>
      </c>
      <c r="M198" s="21">
        <f t="shared" si="130"/>
        <v>21</v>
      </c>
      <c r="N198" s="11">
        <f t="shared" si="130"/>
        <v>21</v>
      </c>
      <c r="O198" s="11">
        <f t="shared" si="130"/>
        <v>21</v>
      </c>
    </row>
    <row r="199" spans="1:15" ht="56.25" outlineLevel="2" x14ac:dyDescent="0.2">
      <c r="A199" s="15" t="s">
        <v>318</v>
      </c>
      <c r="B199" s="13" t="s">
        <v>317</v>
      </c>
      <c r="C199" s="13" t="s">
        <v>11</v>
      </c>
      <c r="D199" s="13" t="s">
        <v>54</v>
      </c>
      <c r="E199" s="14">
        <v>21</v>
      </c>
      <c r="F199" s="14">
        <v>21</v>
      </c>
      <c r="G199" s="14"/>
      <c r="H199" s="14"/>
      <c r="I199" s="24">
        <f t="shared" ref="I199" si="131">F199-G199-H199</f>
        <v>21</v>
      </c>
      <c r="J199" s="14"/>
      <c r="K199" s="14"/>
      <c r="L199" s="14"/>
      <c r="M199" s="24">
        <f t="shared" ref="M199" si="132">SUM(I199:L199)</f>
        <v>21</v>
      </c>
      <c r="N199" s="28">
        <v>21</v>
      </c>
      <c r="O199" s="28">
        <v>21</v>
      </c>
    </row>
    <row r="200" spans="1:15" ht="45" x14ac:dyDescent="0.2">
      <c r="A200" s="18" t="s">
        <v>320</v>
      </c>
      <c r="B200" s="19" t="s">
        <v>319</v>
      </c>
      <c r="C200" s="20"/>
      <c r="D200" s="20"/>
      <c r="E200" s="21">
        <v>30286.799999999999</v>
      </c>
      <c r="F200" s="21">
        <f>SUM(F201,F205,F217,F220)</f>
        <v>30286.800000000003</v>
      </c>
      <c r="G200" s="21">
        <f>SUM(G201,G205,G217,G220)</f>
        <v>0</v>
      </c>
      <c r="H200" s="21">
        <f t="shared" ref="H200:O200" si="133">SUM(H201,H205,H217,H220)</f>
        <v>15920</v>
      </c>
      <c r="I200" s="21">
        <f t="shared" si="133"/>
        <v>14366.800000000001</v>
      </c>
      <c r="J200" s="21">
        <f t="shared" si="133"/>
        <v>214.5</v>
      </c>
      <c r="K200" s="21">
        <f t="shared" si="133"/>
        <v>39.799999999999997</v>
      </c>
      <c r="L200" s="21">
        <f t="shared" si="133"/>
        <v>2373.3000000000002</v>
      </c>
      <c r="M200" s="21">
        <f t="shared" si="133"/>
        <v>16994.399999999998</v>
      </c>
      <c r="N200" s="21">
        <f t="shared" ref="N200" si="134">SUM(N201,N205,N217,N220)</f>
        <v>15157.5</v>
      </c>
      <c r="O200" s="21">
        <f t="shared" si="133"/>
        <v>15154.6</v>
      </c>
    </row>
    <row r="201" spans="1:15" ht="22.5" outlineLevel="1" x14ac:dyDescent="0.2">
      <c r="A201" s="12" t="s">
        <v>322</v>
      </c>
      <c r="B201" s="9" t="s">
        <v>321</v>
      </c>
      <c r="C201" s="10"/>
      <c r="D201" s="10"/>
      <c r="E201" s="11">
        <v>13139.8</v>
      </c>
      <c r="F201" s="11">
        <f>SUM(F202:F204)</f>
        <v>13139.800000000001</v>
      </c>
      <c r="G201" s="11">
        <f>SUM(G202:G204)</f>
        <v>0</v>
      </c>
      <c r="H201" s="11">
        <f t="shared" ref="H201:O201" si="135">SUM(H202:H204)</f>
        <v>0</v>
      </c>
      <c r="I201" s="21">
        <f t="shared" si="135"/>
        <v>13139.800000000001</v>
      </c>
      <c r="J201" s="11">
        <f t="shared" si="135"/>
        <v>214.5</v>
      </c>
      <c r="K201" s="11">
        <f t="shared" si="135"/>
        <v>39.799999999999997</v>
      </c>
      <c r="L201" s="11">
        <f t="shared" si="135"/>
        <v>650.79999999999995</v>
      </c>
      <c r="M201" s="21">
        <f>SUM(M202:M204)</f>
        <v>14044.9</v>
      </c>
      <c r="N201" s="11">
        <f t="shared" ref="N201" si="136">SUM(N202:N204)</f>
        <v>13735.5</v>
      </c>
      <c r="O201" s="11">
        <f t="shared" si="135"/>
        <v>13732.6</v>
      </c>
    </row>
    <row r="202" spans="1:15" ht="33.75" outlineLevel="2" x14ac:dyDescent="0.2">
      <c r="A202" s="15" t="s">
        <v>324</v>
      </c>
      <c r="B202" s="13" t="s">
        <v>323</v>
      </c>
      <c r="C202" s="13" t="s">
        <v>32</v>
      </c>
      <c r="D202" s="13" t="s">
        <v>80</v>
      </c>
      <c r="E202" s="14">
        <v>8998.2000000000007</v>
      </c>
      <c r="F202" s="14">
        <v>8998.2000000000007</v>
      </c>
      <c r="G202" s="14"/>
      <c r="H202" s="14"/>
      <c r="I202" s="24">
        <f t="shared" ref="I202:I204" si="137">F202-G202-H202</f>
        <v>8998.2000000000007</v>
      </c>
      <c r="J202" s="14">
        <v>92.3</v>
      </c>
      <c r="K202" s="14">
        <v>23</v>
      </c>
      <c r="L202" s="14"/>
      <c r="M202" s="24">
        <f t="shared" ref="M202:M204" si="138">SUM(I202:L202)</f>
        <v>9113.5</v>
      </c>
      <c r="N202" s="28">
        <v>9113.5</v>
      </c>
      <c r="O202" s="28">
        <v>9113.5</v>
      </c>
    </row>
    <row r="203" spans="1:15" outlineLevel="2" x14ac:dyDescent="0.2">
      <c r="A203" s="15" t="s">
        <v>326</v>
      </c>
      <c r="B203" s="13" t="s">
        <v>325</v>
      </c>
      <c r="C203" s="13" t="s">
        <v>79</v>
      </c>
      <c r="D203" s="13" t="s">
        <v>83</v>
      </c>
      <c r="E203" s="14">
        <v>2880</v>
      </c>
      <c r="F203" s="14">
        <v>2880</v>
      </c>
      <c r="G203" s="14"/>
      <c r="H203" s="14"/>
      <c r="I203" s="24">
        <f t="shared" si="137"/>
        <v>2880</v>
      </c>
      <c r="J203" s="14">
        <v>122.2</v>
      </c>
      <c r="K203" s="14">
        <v>16.8</v>
      </c>
      <c r="L203" s="14">
        <v>650.79999999999995</v>
      </c>
      <c r="M203" s="24">
        <f t="shared" si="138"/>
        <v>3669.8</v>
      </c>
      <c r="N203" s="28">
        <v>3360.4</v>
      </c>
      <c r="O203" s="28">
        <v>3357.5</v>
      </c>
    </row>
    <row r="204" spans="1:15" ht="33.75" outlineLevel="2" x14ac:dyDescent="0.2">
      <c r="A204" s="15" t="s">
        <v>329</v>
      </c>
      <c r="B204" s="13" t="s">
        <v>327</v>
      </c>
      <c r="C204" s="13" t="s">
        <v>32</v>
      </c>
      <c r="D204" s="13" t="s">
        <v>328</v>
      </c>
      <c r="E204" s="14">
        <v>1261.5999999999999</v>
      </c>
      <c r="F204" s="14">
        <v>1261.5999999999999</v>
      </c>
      <c r="G204" s="14"/>
      <c r="H204" s="14"/>
      <c r="I204" s="24">
        <f t="shared" si="137"/>
        <v>1261.5999999999999</v>
      </c>
      <c r="J204" s="14"/>
      <c r="K204" s="14"/>
      <c r="L204" s="14"/>
      <c r="M204" s="24">
        <f t="shared" si="138"/>
        <v>1261.5999999999999</v>
      </c>
      <c r="N204" s="28">
        <v>1261.5999999999999</v>
      </c>
      <c r="O204" s="28">
        <v>1261.5999999999999</v>
      </c>
    </row>
    <row r="205" spans="1:15" ht="22.5" outlineLevel="1" x14ac:dyDescent="0.2">
      <c r="A205" s="12" t="s">
        <v>331</v>
      </c>
      <c r="B205" s="9" t="s">
        <v>330</v>
      </c>
      <c r="C205" s="10"/>
      <c r="D205" s="10"/>
      <c r="E205" s="11">
        <v>1068.7</v>
      </c>
      <c r="F205" s="11">
        <f>SUM(F206:F216)</f>
        <v>1068.7</v>
      </c>
      <c r="G205" s="11">
        <f>SUM(G206:G216)</f>
        <v>0</v>
      </c>
      <c r="H205" s="11">
        <f t="shared" ref="H205:O205" si="139">SUM(H206:H216)</f>
        <v>0</v>
      </c>
      <c r="I205" s="21">
        <f t="shared" si="139"/>
        <v>1068.7</v>
      </c>
      <c r="J205" s="11">
        <f t="shared" si="139"/>
        <v>0</v>
      </c>
      <c r="K205" s="11">
        <f t="shared" si="139"/>
        <v>0</v>
      </c>
      <c r="L205" s="11">
        <f t="shared" si="139"/>
        <v>1542.5</v>
      </c>
      <c r="M205" s="21">
        <f t="shared" si="139"/>
        <v>2611.1999999999998</v>
      </c>
      <c r="N205" s="11">
        <f t="shared" ref="N205" si="140">SUM(N206:N216)</f>
        <v>1083.7</v>
      </c>
      <c r="O205" s="11">
        <f t="shared" si="139"/>
        <v>1083.7</v>
      </c>
    </row>
    <row r="206" spans="1:15" ht="33.75" outlineLevel="2" x14ac:dyDescent="0.2">
      <c r="A206" s="15" t="s">
        <v>333</v>
      </c>
      <c r="B206" s="13" t="s">
        <v>332</v>
      </c>
      <c r="C206" s="13" t="s">
        <v>32</v>
      </c>
      <c r="D206" s="13" t="s">
        <v>80</v>
      </c>
      <c r="E206" s="14">
        <v>17</v>
      </c>
      <c r="F206" s="14">
        <v>17</v>
      </c>
      <c r="G206" s="14"/>
      <c r="H206" s="14"/>
      <c r="I206" s="24">
        <f t="shared" ref="I206:I216" si="141">F206-G206-H206</f>
        <v>17</v>
      </c>
      <c r="J206" s="14"/>
      <c r="K206" s="14"/>
      <c r="L206" s="14"/>
      <c r="M206" s="24">
        <f t="shared" ref="M206:M216" si="142">SUM(I206:L206)</f>
        <v>17</v>
      </c>
      <c r="N206" s="28">
        <v>17</v>
      </c>
      <c r="O206" s="28">
        <v>17</v>
      </c>
    </row>
    <row r="207" spans="1:15" ht="33.75" outlineLevel="2" x14ac:dyDescent="0.2">
      <c r="A207" s="15" t="s">
        <v>333</v>
      </c>
      <c r="B207" s="13" t="s">
        <v>332</v>
      </c>
      <c r="C207" s="13" t="s">
        <v>79</v>
      </c>
      <c r="D207" s="13" t="s">
        <v>83</v>
      </c>
      <c r="E207" s="14">
        <v>24.3</v>
      </c>
      <c r="F207" s="14">
        <v>24.3</v>
      </c>
      <c r="G207" s="14"/>
      <c r="H207" s="14"/>
      <c r="I207" s="24">
        <f t="shared" si="141"/>
        <v>24.3</v>
      </c>
      <c r="J207" s="14"/>
      <c r="K207" s="14"/>
      <c r="L207" s="14"/>
      <c r="M207" s="24">
        <f t="shared" si="142"/>
        <v>24.3</v>
      </c>
      <c r="N207" s="28">
        <v>24.3</v>
      </c>
      <c r="O207" s="28">
        <v>24.3</v>
      </c>
    </row>
    <row r="208" spans="1:15" ht="22.5" outlineLevel="2" x14ac:dyDescent="0.2">
      <c r="A208" s="15" t="s">
        <v>335</v>
      </c>
      <c r="B208" s="13" t="s">
        <v>334</v>
      </c>
      <c r="C208" s="13" t="s">
        <v>79</v>
      </c>
      <c r="D208" s="13" t="s">
        <v>83</v>
      </c>
      <c r="E208" s="14">
        <v>42.3</v>
      </c>
      <c r="F208" s="14">
        <v>42.3</v>
      </c>
      <c r="G208" s="14"/>
      <c r="H208" s="14"/>
      <c r="I208" s="24">
        <f t="shared" si="141"/>
        <v>42.3</v>
      </c>
      <c r="J208" s="14"/>
      <c r="K208" s="14"/>
      <c r="L208" s="14"/>
      <c r="M208" s="24">
        <f t="shared" si="142"/>
        <v>42.3</v>
      </c>
      <c r="N208" s="28">
        <v>42.3</v>
      </c>
      <c r="O208" s="28">
        <v>42.3</v>
      </c>
    </row>
    <row r="209" spans="1:15" ht="22.5" outlineLevel="2" x14ac:dyDescent="0.2">
      <c r="A209" s="15" t="s">
        <v>337</v>
      </c>
      <c r="B209" s="13" t="s">
        <v>336</v>
      </c>
      <c r="C209" s="13" t="s">
        <v>79</v>
      </c>
      <c r="D209" s="13" t="s">
        <v>83</v>
      </c>
      <c r="E209" s="14">
        <v>28.8</v>
      </c>
      <c r="F209" s="14">
        <v>28.8</v>
      </c>
      <c r="G209" s="14"/>
      <c r="H209" s="14"/>
      <c r="I209" s="24">
        <f t="shared" si="141"/>
        <v>28.8</v>
      </c>
      <c r="J209" s="14"/>
      <c r="K209" s="14"/>
      <c r="L209" s="14"/>
      <c r="M209" s="24">
        <f t="shared" si="142"/>
        <v>28.8</v>
      </c>
      <c r="N209" s="28">
        <v>28.8</v>
      </c>
      <c r="O209" s="28">
        <v>28.8</v>
      </c>
    </row>
    <row r="210" spans="1:15" outlineLevel="2" x14ac:dyDescent="0.2">
      <c r="A210" s="15" t="s">
        <v>339</v>
      </c>
      <c r="B210" s="13" t="s">
        <v>338</v>
      </c>
      <c r="C210" s="13" t="s">
        <v>32</v>
      </c>
      <c r="D210" s="13" t="s">
        <v>80</v>
      </c>
      <c r="E210" s="14">
        <v>20</v>
      </c>
      <c r="F210" s="14">
        <v>20</v>
      </c>
      <c r="G210" s="14"/>
      <c r="H210" s="14"/>
      <c r="I210" s="24">
        <f t="shared" si="141"/>
        <v>20</v>
      </c>
      <c r="J210" s="14"/>
      <c r="K210" s="14"/>
      <c r="L210" s="14"/>
      <c r="M210" s="24">
        <f t="shared" si="142"/>
        <v>20</v>
      </c>
      <c r="N210" s="28">
        <v>20</v>
      </c>
      <c r="O210" s="28">
        <v>20</v>
      </c>
    </row>
    <row r="211" spans="1:15" ht="22.5" outlineLevel="2" x14ac:dyDescent="0.2">
      <c r="A211" s="15" t="s">
        <v>341</v>
      </c>
      <c r="B211" s="13" t="s">
        <v>340</v>
      </c>
      <c r="C211" s="13" t="s">
        <v>79</v>
      </c>
      <c r="D211" s="13" t="s">
        <v>83</v>
      </c>
      <c r="E211" s="14">
        <v>36</v>
      </c>
      <c r="F211" s="14">
        <v>36</v>
      </c>
      <c r="G211" s="14"/>
      <c r="H211" s="14"/>
      <c r="I211" s="24">
        <f t="shared" si="141"/>
        <v>36</v>
      </c>
      <c r="J211" s="14"/>
      <c r="K211" s="14"/>
      <c r="L211" s="14"/>
      <c r="M211" s="24">
        <f t="shared" si="142"/>
        <v>36</v>
      </c>
      <c r="N211" s="28">
        <v>36</v>
      </c>
      <c r="O211" s="28">
        <v>36</v>
      </c>
    </row>
    <row r="212" spans="1:15" outlineLevel="2" x14ac:dyDescent="0.2">
      <c r="A212" s="15" t="s">
        <v>343</v>
      </c>
      <c r="B212" s="13" t="s">
        <v>342</v>
      </c>
      <c r="C212" s="13" t="s">
        <v>79</v>
      </c>
      <c r="D212" s="13" t="s">
        <v>83</v>
      </c>
      <c r="E212" s="14">
        <v>100.3</v>
      </c>
      <c r="F212" s="14">
        <v>100.3</v>
      </c>
      <c r="G212" s="14"/>
      <c r="H212" s="14"/>
      <c r="I212" s="24">
        <f t="shared" si="141"/>
        <v>100.3</v>
      </c>
      <c r="J212" s="14"/>
      <c r="K212" s="14"/>
      <c r="L212" s="14"/>
      <c r="M212" s="24">
        <f t="shared" si="142"/>
        <v>100.3</v>
      </c>
      <c r="N212" s="28">
        <v>100.3</v>
      </c>
      <c r="O212" s="28">
        <v>100.3</v>
      </c>
    </row>
    <row r="213" spans="1:15" outlineLevel="2" x14ac:dyDescent="0.2">
      <c r="A213" s="48" t="s">
        <v>345</v>
      </c>
      <c r="B213" s="13" t="s">
        <v>344</v>
      </c>
      <c r="C213" s="13" t="s">
        <v>11</v>
      </c>
      <c r="D213" s="13" t="s">
        <v>328</v>
      </c>
      <c r="E213" s="14">
        <v>565.70000000000005</v>
      </c>
      <c r="F213" s="14">
        <v>565.70000000000005</v>
      </c>
      <c r="G213" s="14"/>
      <c r="H213" s="14"/>
      <c r="I213" s="24">
        <f t="shared" si="141"/>
        <v>565.70000000000005</v>
      </c>
      <c r="J213" s="14"/>
      <c r="K213" s="14"/>
      <c r="L213" s="14">
        <v>234.3</v>
      </c>
      <c r="M213" s="24">
        <f t="shared" si="142"/>
        <v>800</v>
      </c>
      <c r="N213" s="28">
        <v>800</v>
      </c>
      <c r="O213" s="28">
        <v>800</v>
      </c>
    </row>
    <row r="214" spans="1:15" outlineLevel="2" x14ac:dyDescent="0.2">
      <c r="A214" s="50"/>
      <c r="B214" s="13" t="s">
        <v>344</v>
      </c>
      <c r="C214" s="13" t="s">
        <v>32</v>
      </c>
      <c r="D214" s="13" t="s">
        <v>328</v>
      </c>
      <c r="E214" s="14">
        <v>230.1</v>
      </c>
      <c r="F214" s="14">
        <v>230.1</v>
      </c>
      <c r="G214" s="14"/>
      <c r="H214" s="14"/>
      <c r="I214" s="24">
        <f t="shared" si="141"/>
        <v>230.1</v>
      </c>
      <c r="J214" s="14"/>
      <c r="K214" s="14"/>
      <c r="L214" s="14">
        <v>-230.1</v>
      </c>
      <c r="M214" s="24">
        <f t="shared" si="142"/>
        <v>0</v>
      </c>
      <c r="N214" s="14"/>
      <c r="O214" s="14"/>
    </row>
    <row r="215" spans="1:15" ht="33.75" outlineLevel="2" x14ac:dyDescent="0.2">
      <c r="A215" s="15" t="s">
        <v>539</v>
      </c>
      <c r="B215" s="27" t="s">
        <v>528</v>
      </c>
      <c r="C215" s="27" t="s">
        <v>79</v>
      </c>
      <c r="D215" s="27" t="s">
        <v>83</v>
      </c>
      <c r="E215" s="14"/>
      <c r="F215" s="14"/>
      <c r="G215" s="14"/>
      <c r="H215" s="14"/>
      <c r="I215" s="24">
        <f t="shared" si="141"/>
        <v>0</v>
      </c>
      <c r="J215" s="14"/>
      <c r="K215" s="14"/>
      <c r="L215" s="14">
        <v>1542.5</v>
      </c>
      <c r="M215" s="24">
        <f t="shared" si="142"/>
        <v>1542.5</v>
      </c>
      <c r="N215" s="28">
        <v>15</v>
      </c>
      <c r="O215" s="28">
        <v>15</v>
      </c>
    </row>
    <row r="216" spans="1:15" ht="45" outlineLevel="2" x14ac:dyDescent="0.2">
      <c r="A216" s="15" t="s">
        <v>345</v>
      </c>
      <c r="B216" s="13" t="s">
        <v>346</v>
      </c>
      <c r="C216" s="13" t="s">
        <v>32</v>
      </c>
      <c r="D216" s="13" t="s">
        <v>328</v>
      </c>
      <c r="E216" s="14">
        <v>4.2</v>
      </c>
      <c r="F216" s="14">
        <v>4.2</v>
      </c>
      <c r="G216" s="14"/>
      <c r="H216" s="14"/>
      <c r="I216" s="24">
        <f t="shared" si="141"/>
        <v>4.2</v>
      </c>
      <c r="J216" s="14"/>
      <c r="K216" s="14"/>
      <c r="L216" s="14">
        <v>-4.2</v>
      </c>
      <c r="M216" s="24">
        <f t="shared" si="142"/>
        <v>0</v>
      </c>
      <c r="N216" s="14"/>
      <c r="O216" s="14"/>
    </row>
    <row r="217" spans="1:15" outlineLevel="1" x14ac:dyDescent="0.2">
      <c r="A217" s="12" t="s">
        <v>348</v>
      </c>
      <c r="B217" s="9" t="s">
        <v>347</v>
      </c>
      <c r="C217" s="10"/>
      <c r="D217" s="10"/>
      <c r="E217" s="11">
        <v>158.30000000000001</v>
      </c>
      <c r="F217" s="11">
        <f>SUM(F218:F219)</f>
        <v>158.30000000000001</v>
      </c>
      <c r="G217" s="11">
        <f>SUM(G218:G219)</f>
        <v>0</v>
      </c>
      <c r="H217" s="11">
        <f t="shared" ref="H217:O217" si="143">SUM(H218:H219)</f>
        <v>0</v>
      </c>
      <c r="I217" s="21">
        <f t="shared" si="143"/>
        <v>158.30000000000001</v>
      </c>
      <c r="J217" s="11">
        <f t="shared" si="143"/>
        <v>0</v>
      </c>
      <c r="K217" s="11">
        <f t="shared" si="143"/>
        <v>0</v>
      </c>
      <c r="L217" s="11">
        <f t="shared" si="143"/>
        <v>180</v>
      </c>
      <c r="M217" s="21">
        <f t="shared" si="143"/>
        <v>338.3</v>
      </c>
      <c r="N217" s="11">
        <f t="shared" ref="N217" si="144">SUM(N218:N219)</f>
        <v>338.3</v>
      </c>
      <c r="O217" s="11">
        <f t="shared" si="143"/>
        <v>338.3</v>
      </c>
    </row>
    <row r="218" spans="1:15" ht="33.75" outlineLevel="2" x14ac:dyDescent="0.2">
      <c r="A218" s="15" t="s">
        <v>351</v>
      </c>
      <c r="B218" s="13" t="s">
        <v>349</v>
      </c>
      <c r="C218" s="13" t="s">
        <v>79</v>
      </c>
      <c r="D218" s="13" t="s">
        <v>350</v>
      </c>
      <c r="E218" s="14">
        <v>30</v>
      </c>
      <c r="F218" s="14">
        <v>30</v>
      </c>
      <c r="G218" s="14"/>
      <c r="H218" s="14"/>
      <c r="I218" s="24">
        <f t="shared" ref="I218:I219" si="145">F218-G218-H218</f>
        <v>30</v>
      </c>
      <c r="J218" s="14"/>
      <c r="K218" s="14"/>
      <c r="L218" s="14">
        <v>180</v>
      </c>
      <c r="M218" s="24">
        <f t="shared" ref="M218:M219" si="146">SUM(I218:L218)</f>
        <v>210</v>
      </c>
      <c r="N218" s="28">
        <v>210</v>
      </c>
      <c r="O218" s="28">
        <v>210</v>
      </c>
    </row>
    <row r="219" spans="1:15" ht="22.5" outlineLevel="2" x14ac:dyDescent="0.2">
      <c r="A219" s="15" t="s">
        <v>353</v>
      </c>
      <c r="B219" s="13" t="s">
        <v>352</v>
      </c>
      <c r="C219" s="13" t="s">
        <v>79</v>
      </c>
      <c r="D219" s="13" t="s">
        <v>83</v>
      </c>
      <c r="E219" s="14">
        <v>128.30000000000001</v>
      </c>
      <c r="F219" s="14">
        <v>128.30000000000001</v>
      </c>
      <c r="G219" s="14"/>
      <c r="H219" s="14"/>
      <c r="I219" s="24">
        <f t="shared" si="145"/>
        <v>128.30000000000001</v>
      </c>
      <c r="J219" s="14"/>
      <c r="K219" s="14"/>
      <c r="L219" s="14"/>
      <c r="M219" s="24">
        <f t="shared" si="146"/>
        <v>128.30000000000001</v>
      </c>
      <c r="N219" s="28">
        <v>128.30000000000001</v>
      </c>
      <c r="O219" s="28">
        <v>128.30000000000001</v>
      </c>
    </row>
    <row r="220" spans="1:15" outlineLevel="1" x14ac:dyDescent="0.2">
      <c r="A220" s="12" t="s">
        <v>355</v>
      </c>
      <c r="B220" s="9" t="s">
        <v>354</v>
      </c>
      <c r="C220" s="10"/>
      <c r="D220" s="10"/>
      <c r="E220" s="11">
        <v>15920</v>
      </c>
      <c r="F220" s="11">
        <f>SUM(F221:F223)</f>
        <v>15920</v>
      </c>
      <c r="G220" s="11">
        <f>SUM(G221:G223)</f>
        <v>0</v>
      </c>
      <c r="H220" s="11">
        <f t="shared" ref="H220:O220" si="147">SUM(H221:H223)</f>
        <v>15920</v>
      </c>
      <c r="I220" s="21">
        <f t="shared" si="147"/>
        <v>0</v>
      </c>
      <c r="J220" s="11">
        <f t="shared" si="147"/>
        <v>0</v>
      </c>
      <c r="K220" s="11">
        <f t="shared" si="147"/>
        <v>0</v>
      </c>
      <c r="L220" s="11">
        <f t="shared" si="147"/>
        <v>0</v>
      </c>
      <c r="M220" s="21">
        <f t="shared" si="147"/>
        <v>0</v>
      </c>
      <c r="N220" s="11">
        <f t="shared" ref="N220" si="148">SUM(N221:N223)</f>
        <v>0</v>
      </c>
      <c r="O220" s="11">
        <f t="shared" si="147"/>
        <v>0</v>
      </c>
    </row>
    <row r="221" spans="1:15" ht="33.75" outlineLevel="2" x14ac:dyDescent="0.2">
      <c r="A221" s="15" t="s">
        <v>357</v>
      </c>
      <c r="B221" s="13" t="s">
        <v>356</v>
      </c>
      <c r="C221" s="13" t="s">
        <v>79</v>
      </c>
      <c r="D221" s="13" t="s">
        <v>350</v>
      </c>
      <c r="E221" s="14">
        <v>608.1</v>
      </c>
      <c r="F221" s="14">
        <v>608.1</v>
      </c>
      <c r="G221" s="14"/>
      <c r="H221" s="14">
        <v>608.1</v>
      </c>
      <c r="I221" s="24">
        <f t="shared" ref="I221:I223" si="149">F221-G221-H221</f>
        <v>0</v>
      </c>
      <c r="J221" s="14"/>
      <c r="K221" s="14"/>
      <c r="L221" s="14"/>
      <c r="M221" s="24">
        <f t="shared" ref="M221:M223" si="150">SUM(I221:L221)</f>
        <v>0</v>
      </c>
      <c r="N221" s="14"/>
      <c r="O221" s="14"/>
    </row>
    <row r="222" spans="1:15" outlineLevel="2" x14ac:dyDescent="0.2">
      <c r="A222" s="15" t="s">
        <v>359</v>
      </c>
      <c r="B222" s="13" t="s">
        <v>358</v>
      </c>
      <c r="C222" s="13" t="s">
        <v>79</v>
      </c>
      <c r="D222" s="13" t="s">
        <v>350</v>
      </c>
      <c r="E222" s="14">
        <v>14392.8</v>
      </c>
      <c r="F222" s="14">
        <v>14392.8</v>
      </c>
      <c r="G222" s="14"/>
      <c r="H222" s="14">
        <v>14392.8</v>
      </c>
      <c r="I222" s="24">
        <f t="shared" si="149"/>
        <v>0</v>
      </c>
      <c r="J222" s="14"/>
      <c r="K222" s="14"/>
      <c r="L222" s="14"/>
      <c r="M222" s="24">
        <f t="shared" si="150"/>
        <v>0</v>
      </c>
      <c r="N222" s="14"/>
      <c r="O222" s="14"/>
    </row>
    <row r="223" spans="1:15" ht="33.75" outlineLevel="2" x14ac:dyDescent="0.2">
      <c r="A223" s="15" t="s">
        <v>357</v>
      </c>
      <c r="B223" s="13" t="s">
        <v>360</v>
      </c>
      <c r="C223" s="13" t="s">
        <v>79</v>
      </c>
      <c r="D223" s="13" t="s">
        <v>350</v>
      </c>
      <c r="E223" s="14">
        <v>919.1</v>
      </c>
      <c r="F223" s="14">
        <v>919.1</v>
      </c>
      <c r="G223" s="14"/>
      <c r="H223" s="14">
        <v>919.1</v>
      </c>
      <c r="I223" s="24">
        <f t="shared" si="149"/>
        <v>0</v>
      </c>
      <c r="J223" s="14"/>
      <c r="K223" s="14"/>
      <c r="L223" s="14"/>
      <c r="M223" s="24">
        <f t="shared" si="150"/>
        <v>0</v>
      </c>
      <c r="N223" s="14"/>
      <c r="O223" s="14"/>
    </row>
    <row r="224" spans="1:15" ht="33.75" x14ac:dyDescent="0.2">
      <c r="A224" s="18" t="s">
        <v>362</v>
      </c>
      <c r="B224" s="19" t="s">
        <v>361</v>
      </c>
      <c r="C224" s="20"/>
      <c r="D224" s="20"/>
      <c r="E224" s="21">
        <v>1751.1</v>
      </c>
      <c r="F224" s="21">
        <f>SUM(F225,F227,F229)</f>
        <v>1751.1</v>
      </c>
      <c r="G224" s="21">
        <f>SUM(G225,G227,G229)</f>
        <v>1300</v>
      </c>
      <c r="H224" s="21">
        <f t="shared" ref="H224:O224" si="151">SUM(H225,H227,H229)</f>
        <v>0</v>
      </c>
      <c r="I224" s="21">
        <f t="shared" si="151"/>
        <v>451.1</v>
      </c>
      <c r="J224" s="21">
        <f t="shared" si="151"/>
        <v>0</v>
      </c>
      <c r="K224" s="21">
        <f t="shared" si="151"/>
        <v>0</v>
      </c>
      <c r="L224" s="21">
        <f t="shared" si="151"/>
        <v>0</v>
      </c>
      <c r="M224" s="21">
        <f t="shared" si="151"/>
        <v>451.1</v>
      </c>
      <c r="N224" s="21">
        <f t="shared" ref="N224" si="152">SUM(N225,N227,N229)</f>
        <v>451.1</v>
      </c>
      <c r="O224" s="21">
        <f t="shared" si="151"/>
        <v>451.1</v>
      </c>
    </row>
    <row r="225" spans="1:15" ht="22.5" outlineLevel="1" x14ac:dyDescent="0.2">
      <c r="A225" s="12" t="s">
        <v>364</v>
      </c>
      <c r="B225" s="9" t="s">
        <v>363</v>
      </c>
      <c r="C225" s="10"/>
      <c r="D225" s="10"/>
      <c r="E225" s="11">
        <v>151.1</v>
      </c>
      <c r="F225" s="11">
        <f>SUM(F226)</f>
        <v>151.1</v>
      </c>
      <c r="G225" s="11">
        <f>SUM(G226)</f>
        <v>0</v>
      </c>
      <c r="H225" s="11">
        <f t="shared" ref="H225:O225" si="153">SUM(H226)</f>
        <v>0</v>
      </c>
      <c r="I225" s="21">
        <f t="shared" si="153"/>
        <v>151.1</v>
      </c>
      <c r="J225" s="11">
        <f t="shared" si="153"/>
        <v>0</v>
      </c>
      <c r="K225" s="11">
        <f t="shared" si="153"/>
        <v>0</v>
      </c>
      <c r="L225" s="11">
        <f t="shared" si="153"/>
        <v>0</v>
      </c>
      <c r="M225" s="21">
        <f t="shared" si="153"/>
        <v>151.1</v>
      </c>
      <c r="N225" s="11">
        <f t="shared" si="153"/>
        <v>151.1</v>
      </c>
      <c r="O225" s="11">
        <f t="shared" si="153"/>
        <v>151.1</v>
      </c>
    </row>
    <row r="226" spans="1:15" ht="22.5" outlineLevel="2" x14ac:dyDescent="0.2">
      <c r="A226" s="15" t="s">
        <v>366</v>
      </c>
      <c r="B226" s="13" t="s">
        <v>365</v>
      </c>
      <c r="C226" s="13" t="s">
        <v>11</v>
      </c>
      <c r="D226" s="13" t="s">
        <v>145</v>
      </c>
      <c r="E226" s="14">
        <v>151.1</v>
      </c>
      <c r="F226" s="14">
        <v>151.1</v>
      </c>
      <c r="G226" s="14"/>
      <c r="H226" s="14"/>
      <c r="I226" s="24">
        <f t="shared" ref="I226" si="154">F226-G226-H226</f>
        <v>151.1</v>
      </c>
      <c r="J226" s="14"/>
      <c r="K226" s="14"/>
      <c r="L226" s="14"/>
      <c r="M226" s="24">
        <f t="shared" ref="M226" si="155">SUM(I226:L226)</f>
        <v>151.1</v>
      </c>
      <c r="N226" s="28">
        <v>151.1</v>
      </c>
      <c r="O226" s="28">
        <v>151.1</v>
      </c>
    </row>
    <row r="227" spans="1:15" ht="56.25" outlineLevel="1" x14ac:dyDescent="0.2">
      <c r="A227" s="12" t="s">
        <v>368</v>
      </c>
      <c r="B227" s="9" t="s">
        <v>367</v>
      </c>
      <c r="C227" s="10"/>
      <c r="D227" s="10"/>
      <c r="E227" s="11">
        <v>300</v>
      </c>
      <c r="F227" s="11">
        <f>SUM(F228)</f>
        <v>300</v>
      </c>
      <c r="G227" s="11">
        <f>SUM(G228)</f>
        <v>0</v>
      </c>
      <c r="H227" s="11">
        <f t="shared" ref="H227:O227" si="156">SUM(H228)</f>
        <v>0</v>
      </c>
      <c r="I227" s="21">
        <f t="shared" si="156"/>
        <v>300</v>
      </c>
      <c r="J227" s="11">
        <f t="shared" si="156"/>
        <v>0</v>
      </c>
      <c r="K227" s="11">
        <f t="shared" si="156"/>
        <v>0</v>
      </c>
      <c r="L227" s="11">
        <f t="shared" si="156"/>
        <v>0</v>
      </c>
      <c r="M227" s="21">
        <f t="shared" si="156"/>
        <v>300</v>
      </c>
      <c r="N227" s="11">
        <f t="shared" si="156"/>
        <v>300</v>
      </c>
      <c r="O227" s="11">
        <f t="shared" si="156"/>
        <v>300</v>
      </c>
    </row>
    <row r="228" spans="1:15" ht="22.5" outlineLevel="2" x14ac:dyDescent="0.2">
      <c r="A228" s="15" t="s">
        <v>370</v>
      </c>
      <c r="B228" s="13" t="s">
        <v>369</v>
      </c>
      <c r="C228" s="13" t="s">
        <v>11</v>
      </c>
      <c r="D228" s="13" t="s">
        <v>145</v>
      </c>
      <c r="E228" s="14">
        <v>300</v>
      </c>
      <c r="F228" s="14">
        <v>300</v>
      </c>
      <c r="G228" s="14"/>
      <c r="H228" s="14"/>
      <c r="I228" s="24">
        <f t="shared" ref="I228" si="157">F228-G228-H228</f>
        <v>300</v>
      </c>
      <c r="J228" s="14"/>
      <c r="K228" s="14"/>
      <c r="L228" s="14"/>
      <c r="M228" s="24">
        <f t="shared" ref="M228" si="158">SUM(I228:L228)</f>
        <v>300</v>
      </c>
      <c r="N228" s="28">
        <v>300</v>
      </c>
      <c r="O228" s="28">
        <v>300</v>
      </c>
    </row>
    <row r="229" spans="1:15" ht="33.75" outlineLevel="1" x14ac:dyDescent="0.2">
      <c r="A229" s="12" t="s">
        <v>372</v>
      </c>
      <c r="B229" s="9" t="s">
        <v>371</v>
      </c>
      <c r="C229" s="10"/>
      <c r="D229" s="10"/>
      <c r="E229" s="11">
        <v>1300</v>
      </c>
      <c r="F229" s="11">
        <f>SUM(F230)</f>
        <v>1300</v>
      </c>
      <c r="G229" s="11">
        <f>SUM(G230)</f>
        <v>1300</v>
      </c>
      <c r="H229" s="11">
        <f t="shared" ref="H229:O229" si="159">SUM(H230)</f>
        <v>0</v>
      </c>
      <c r="I229" s="21">
        <f t="shared" si="159"/>
        <v>0</v>
      </c>
      <c r="J229" s="11">
        <f t="shared" si="159"/>
        <v>0</v>
      </c>
      <c r="K229" s="11">
        <f t="shared" si="159"/>
        <v>0</v>
      </c>
      <c r="L229" s="11">
        <f t="shared" si="159"/>
        <v>0</v>
      </c>
      <c r="M229" s="21">
        <f t="shared" si="159"/>
        <v>0</v>
      </c>
      <c r="N229" s="11">
        <f t="shared" si="159"/>
        <v>0</v>
      </c>
      <c r="O229" s="11">
        <f t="shared" si="159"/>
        <v>0</v>
      </c>
    </row>
    <row r="230" spans="1:15" ht="33.75" outlineLevel="2" x14ac:dyDescent="0.2">
      <c r="A230" s="15" t="s">
        <v>372</v>
      </c>
      <c r="B230" s="13" t="s">
        <v>373</v>
      </c>
      <c r="C230" s="13" t="s">
        <v>11</v>
      </c>
      <c r="D230" s="13" t="s">
        <v>145</v>
      </c>
      <c r="E230" s="14">
        <v>1300</v>
      </c>
      <c r="F230" s="14">
        <v>1300</v>
      </c>
      <c r="G230" s="14">
        <v>1300</v>
      </c>
      <c r="H230" s="14"/>
      <c r="I230" s="24">
        <f t="shared" ref="I230" si="160">F230-G230-H230</f>
        <v>0</v>
      </c>
      <c r="J230" s="14"/>
      <c r="K230" s="14"/>
      <c r="L230" s="14"/>
      <c r="M230" s="24">
        <f t="shared" ref="M230" si="161">SUM(I230:L230)</f>
        <v>0</v>
      </c>
      <c r="N230" s="14"/>
      <c r="O230" s="14"/>
    </row>
    <row r="231" spans="1:15" ht="33.75" x14ac:dyDescent="0.2">
      <c r="A231" s="18" t="s">
        <v>375</v>
      </c>
      <c r="B231" s="19" t="s">
        <v>374</v>
      </c>
      <c r="C231" s="20"/>
      <c r="D231" s="20"/>
      <c r="E231" s="21">
        <v>97763.3</v>
      </c>
      <c r="F231" s="21">
        <f>SUM(F232,F235,F237,F240)</f>
        <v>97763.299999999988</v>
      </c>
      <c r="G231" s="21">
        <f>SUM(G232,G235,G237,G240)</f>
        <v>1827.2</v>
      </c>
      <c r="H231" s="21">
        <f t="shared" ref="H231:O231" si="162">SUM(H232,H235,H237,H240)</f>
        <v>0</v>
      </c>
      <c r="I231" s="21">
        <f t="shared" si="162"/>
        <v>95936.099999999991</v>
      </c>
      <c r="J231" s="21">
        <f t="shared" si="162"/>
        <v>2178.8000000000002</v>
      </c>
      <c r="K231" s="21">
        <f t="shared" si="162"/>
        <v>533.9</v>
      </c>
      <c r="L231" s="21">
        <f t="shared" si="162"/>
        <v>1816.2</v>
      </c>
      <c r="M231" s="21">
        <f t="shared" si="162"/>
        <v>100465</v>
      </c>
      <c r="N231" s="21">
        <f t="shared" ref="N231" si="163">SUM(N232,N235,N237,N240)</f>
        <v>100441</v>
      </c>
      <c r="O231" s="21">
        <f t="shared" si="162"/>
        <v>100441</v>
      </c>
    </row>
    <row r="232" spans="1:15" ht="56.25" outlineLevel="1" x14ac:dyDescent="0.2">
      <c r="A232" s="12" t="s">
        <v>377</v>
      </c>
      <c r="B232" s="9" t="s">
        <v>376</v>
      </c>
      <c r="C232" s="10"/>
      <c r="D232" s="10"/>
      <c r="E232" s="11">
        <v>23378</v>
      </c>
      <c r="F232" s="11">
        <f>SUM(F233:F234)</f>
        <v>23378</v>
      </c>
      <c r="G232" s="11">
        <f>SUM(G233:G234)</f>
        <v>0</v>
      </c>
      <c r="H232" s="11">
        <f t="shared" ref="H232:O232" si="164">SUM(H233:H234)</f>
        <v>0</v>
      </c>
      <c r="I232" s="21">
        <f t="shared" si="164"/>
        <v>23378</v>
      </c>
      <c r="J232" s="11">
        <f t="shared" si="164"/>
        <v>100.3</v>
      </c>
      <c r="K232" s="11">
        <f t="shared" si="164"/>
        <v>418.6</v>
      </c>
      <c r="L232" s="11">
        <f t="shared" si="164"/>
        <v>-150</v>
      </c>
      <c r="M232" s="21">
        <f t="shared" si="164"/>
        <v>23746.899999999998</v>
      </c>
      <c r="N232" s="11">
        <f t="shared" ref="N232" si="165">SUM(N233:N234)</f>
        <v>23746.9</v>
      </c>
      <c r="O232" s="11">
        <f t="shared" si="164"/>
        <v>23746.9</v>
      </c>
    </row>
    <row r="233" spans="1:15" ht="33.75" outlineLevel="2" x14ac:dyDescent="0.2">
      <c r="A233" s="15" t="s">
        <v>379</v>
      </c>
      <c r="B233" s="13" t="s">
        <v>378</v>
      </c>
      <c r="C233" s="13" t="s">
        <v>32</v>
      </c>
      <c r="D233" s="13" t="s">
        <v>36</v>
      </c>
      <c r="E233" s="14">
        <v>23278</v>
      </c>
      <c r="F233" s="14">
        <v>23278</v>
      </c>
      <c r="G233" s="14"/>
      <c r="H233" s="14"/>
      <c r="I233" s="24">
        <f t="shared" ref="I233:I234" si="166">F233-G233-H233</f>
        <v>23278</v>
      </c>
      <c r="J233" s="14">
        <v>100.3</v>
      </c>
      <c r="K233" s="14">
        <v>418.6</v>
      </c>
      <c r="L233" s="14">
        <v>-150</v>
      </c>
      <c r="M233" s="24">
        <f t="shared" ref="M233:M234" si="167">SUM(I233:L233)</f>
        <v>23646.899999999998</v>
      </c>
      <c r="N233" s="28">
        <v>23646.9</v>
      </c>
      <c r="O233" s="28">
        <v>23646.9</v>
      </c>
    </row>
    <row r="234" spans="1:15" ht="33.75" outlineLevel="2" x14ac:dyDescent="0.2">
      <c r="A234" s="15" t="s">
        <v>381</v>
      </c>
      <c r="B234" s="13" t="s">
        <v>380</v>
      </c>
      <c r="C234" s="13" t="s">
        <v>32</v>
      </c>
      <c r="D234" s="13" t="s">
        <v>36</v>
      </c>
      <c r="E234" s="14">
        <v>100</v>
      </c>
      <c r="F234" s="14">
        <v>100</v>
      </c>
      <c r="G234" s="14"/>
      <c r="H234" s="14"/>
      <c r="I234" s="24">
        <f t="shared" si="166"/>
        <v>100</v>
      </c>
      <c r="J234" s="14"/>
      <c r="K234" s="14"/>
      <c r="L234" s="14"/>
      <c r="M234" s="24">
        <f t="shared" si="167"/>
        <v>100</v>
      </c>
      <c r="N234" s="28">
        <v>100</v>
      </c>
      <c r="O234" s="28">
        <v>100</v>
      </c>
    </row>
    <row r="235" spans="1:15" ht="33.75" outlineLevel="1" x14ac:dyDescent="0.2">
      <c r="A235" s="12" t="s">
        <v>383</v>
      </c>
      <c r="B235" s="9" t="s">
        <v>382</v>
      </c>
      <c r="C235" s="10"/>
      <c r="D235" s="10"/>
      <c r="E235" s="11">
        <v>35872.6</v>
      </c>
      <c r="F235" s="11">
        <f>SUM(F236)</f>
        <v>35872.6</v>
      </c>
      <c r="G235" s="11">
        <f>SUM(G236)</f>
        <v>0</v>
      </c>
      <c r="H235" s="11">
        <f t="shared" ref="H235:O235" si="168">SUM(H236)</f>
        <v>0</v>
      </c>
      <c r="I235" s="21">
        <f t="shared" si="168"/>
        <v>35872.6</v>
      </c>
      <c r="J235" s="11">
        <f t="shared" si="168"/>
        <v>1137.7</v>
      </c>
      <c r="K235" s="11">
        <f t="shared" si="168"/>
        <v>51.5</v>
      </c>
      <c r="L235" s="11">
        <f t="shared" si="168"/>
        <v>1966.2</v>
      </c>
      <c r="M235" s="21">
        <f t="shared" si="168"/>
        <v>39027.999999999993</v>
      </c>
      <c r="N235" s="11">
        <f t="shared" si="168"/>
        <v>39004</v>
      </c>
      <c r="O235" s="11">
        <f t="shared" si="168"/>
        <v>39004</v>
      </c>
    </row>
    <row r="236" spans="1:15" ht="22.5" outlineLevel="2" x14ac:dyDescent="0.2">
      <c r="A236" s="15" t="s">
        <v>385</v>
      </c>
      <c r="B236" s="13" t="s">
        <v>384</v>
      </c>
      <c r="C236" s="13" t="s">
        <v>32</v>
      </c>
      <c r="D236" s="13" t="s">
        <v>48</v>
      </c>
      <c r="E236" s="14">
        <v>35872.6</v>
      </c>
      <c r="F236" s="14">
        <v>35872.6</v>
      </c>
      <c r="G236" s="14"/>
      <c r="H236" s="14"/>
      <c r="I236" s="24">
        <f t="shared" ref="I236" si="169">F236-G236-H236</f>
        <v>35872.6</v>
      </c>
      <c r="J236" s="14">
        <v>1137.7</v>
      </c>
      <c r="K236" s="14">
        <v>51.5</v>
      </c>
      <c r="L236" s="14">
        <v>1966.2</v>
      </c>
      <c r="M236" s="24">
        <f t="shared" ref="M236" si="170">SUM(I236:L236)</f>
        <v>39027.999999999993</v>
      </c>
      <c r="N236" s="28">
        <v>39004</v>
      </c>
      <c r="O236" s="28">
        <v>39004</v>
      </c>
    </row>
    <row r="237" spans="1:15" ht="45" outlineLevel="1" x14ac:dyDescent="0.2">
      <c r="A237" s="12" t="s">
        <v>387</v>
      </c>
      <c r="B237" s="9" t="s">
        <v>386</v>
      </c>
      <c r="C237" s="10"/>
      <c r="D237" s="10"/>
      <c r="E237" s="11">
        <v>12467.3</v>
      </c>
      <c r="F237" s="11">
        <f>SUM(F238:F239)</f>
        <v>12467.3</v>
      </c>
      <c r="G237" s="11">
        <f>SUM(G238:G239)</f>
        <v>0</v>
      </c>
      <c r="H237" s="11">
        <f t="shared" ref="H237:O237" si="171">SUM(H238:H239)</f>
        <v>0</v>
      </c>
      <c r="I237" s="21">
        <f t="shared" si="171"/>
        <v>12467.3</v>
      </c>
      <c r="J237" s="11">
        <f t="shared" si="171"/>
        <v>103</v>
      </c>
      <c r="K237" s="11">
        <f t="shared" si="171"/>
        <v>24.4</v>
      </c>
      <c r="L237" s="11">
        <f t="shared" si="171"/>
        <v>0</v>
      </c>
      <c r="M237" s="21">
        <f t="shared" si="171"/>
        <v>12594.699999999999</v>
      </c>
      <c r="N237" s="11">
        <f t="shared" ref="N237" si="172">SUM(N238:N239)</f>
        <v>12594.699999999999</v>
      </c>
      <c r="O237" s="11">
        <f t="shared" si="171"/>
        <v>12594.699999999999</v>
      </c>
    </row>
    <row r="238" spans="1:15" ht="22.5" outlineLevel="2" x14ac:dyDescent="0.2">
      <c r="A238" s="15" t="s">
        <v>389</v>
      </c>
      <c r="B238" s="13" t="s">
        <v>388</v>
      </c>
      <c r="C238" s="13" t="s">
        <v>32</v>
      </c>
      <c r="D238" s="13" t="s">
        <v>80</v>
      </c>
      <c r="E238" s="14">
        <v>11182.9</v>
      </c>
      <c r="F238" s="14">
        <v>11182.9</v>
      </c>
      <c r="G238" s="14"/>
      <c r="H238" s="14"/>
      <c r="I238" s="24">
        <f t="shared" ref="I238:I239" si="173">F238-G238-H238</f>
        <v>11182.9</v>
      </c>
      <c r="J238" s="14">
        <v>103</v>
      </c>
      <c r="K238" s="14">
        <v>24.4</v>
      </c>
      <c r="L238" s="14"/>
      <c r="M238" s="24">
        <f t="shared" ref="M238:M239" si="174">SUM(I238:L238)</f>
        <v>11310.3</v>
      </c>
      <c r="N238" s="28">
        <v>11310.3</v>
      </c>
      <c r="O238" s="28">
        <v>11310.3</v>
      </c>
    </row>
    <row r="239" spans="1:15" ht="45" outlineLevel="2" x14ac:dyDescent="0.2">
      <c r="A239" s="15" t="s">
        <v>391</v>
      </c>
      <c r="B239" s="13" t="s">
        <v>390</v>
      </c>
      <c r="C239" s="13" t="s">
        <v>32</v>
      </c>
      <c r="D239" s="13" t="s">
        <v>80</v>
      </c>
      <c r="E239" s="14">
        <v>1284.4000000000001</v>
      </c>
      <c r="F239" s="14">
        <v>1284.4000000000001</v>
      </c>
      <c r="G239" s="14"/>
      <c r="H239" s="14"/>
      <c r="I239" s="24">
        <f t="shared" si="173"/>
        <v>1284.4000000000001</v>
      </c>
      <c r="J239" s="14"/>
      <c r="K239" s="14"/>
      <c r="L239" s="14"/>
      <c r="M239" s="24">
        <f t="shared" si="174"/>
        <v>1284.4000000000001</v>
      </c>
      <c r="N239" s="28">
        <v>1284.4000000000001</v>
      </c>
      <c r="O239" s="28">
        <v>1284.4000000000001</v>
      </c>
    </row>
    <row r="240" spans="1:15" ht="45" outlineLevel="1" x14ac:dyDescent="0.2">
      <c r="A240" s="12" t="s">
        <v>393</v>
      </c>
      <c r="B240" s="9" t="s">
        <v>392</v>
      </c>
      <c r="C240" s="10"/>
      <c r="D240" s="10"/>
      <c r="E240" s="11">
        <v>26045.4</v>
      </c>
      <c r="F240" s="11">
        <f>SUM(F241:F259)</f>
        <v>26045.4</v>
      </c>
      <c r="G240" s="11">
        <f>SUM(G241:G259)</f>
        <v>1827.2</v>
      </c>
      <c r="H240" s="11">
        <f t="shared" ref="H240:O240" si="175">SUM(H241:H259)</f>
        <v>0</v>
      </c>
      <c r="I240" s="21">
        <f t="shared" si="175"/>
        <v>24218.2</v>
      </c>
      <c r="J240" s="11">
        <f t="shared" si="175"/>
        <v>837.8</v>
      </c>
      <c r="K240" s="11">
        <f t="shared" si="175"/>
        <v>39.4</v>
      </c>
      <c r="L240" s="11">
        <f t="shared" si="175"/>
        <v>0</v>
      </c>
      <c r="M240" s="21">
        <f t="shared" si="175"/>
        <v>25095.4</v>
      </c>
      <c r="N240" s="11">
        <f t="shared" ref="N240" si="176">SUM(N241:N259)</f>
        <v>25095.4</v>
      </c>
      <c r="O240" s="11">
        <f t="shared" si="175"/>
        <v>25095.4</v>
      </c>
    </row>
    <row r="241" spans="1:15" outlineLevel="2" x14ac:dyDescent="0.2">
      <c r="A241" s="15" t="s">
        <v>395</v>
      </c>
      <c r="B241" s="13" t="s">
        <v>394</v>
      </c>
      <c r="C241" s="13" t="s">
        <v>32</v>
      </c>
      <c r="D241" s="13" t="s">
        <v>54</v>
      </c>
      <c r="E241" s="14">
        <v>70</v>
      </c>
      <c r="F241" s="14">
        <v>70</v>
      </c>
      <c r="G241" s="14"/>
      <c r="H241" s="14"/>
      <c r="I241" s="24">
        <f t="shared" ref="I241:I259" si="177">F241-G241-H241</f>
        <v>70</v>
      </c>
      <c r="J241" s="14"/>
      <c r="K241" s="14"/>
      <c r="L241" s="14"/>
      <c r="M241" s="24">
        <f t="shared" ref="M241:M259" si="178">SUM(I241:L241)</f>
        <v>70</v>
      </c>
      <c r="N241" s="28">
        <v>70</v>
      </c>
      <c r="O241" s="28">
        <v>70</v>
      </c>
    </row>
    <row r="242" spans="1:15" outlineLevel="2" x14ac:dyDescent="0.2">
      <c r="A242" s="15" t="s">
        <v>397</v>
      </c>
      <c r="B242" s="13" t="s">
        <v>396</v>
      </c>
      <c r="C242" s="13" t="s">
        <v>32</v>
      </c>
      <c r="D242" s="13" t="s">
        <v>33</v>
      </c>
      <c r="E242" s="14">
        <v>83</v>
      </c>
      <c r="F242" s="14">
        <v>83</v>
      </c>
      <c r="G242" s="14"/>
      <c r="H242" s="14"/>
      <c r="I242" s="24">
        <f t="shared" si="177"/>
        <v>83</v>
      </c>
      <c r="J242" s="14"/>
      <c r="K242" s="14"/>
      <c r="L242" s="14"/>
      <c r="M242" s="24">
        <f t="shared" si="178"/>
        <v>83</v>
      </c>
      <c r="N242" s="28">
        <v>83</v>
      </c>
      <c r="O242" s="28">
        <v>83</v>
      </c>
    </row>
    <row r="243" spans="1:15" ht="22.5" outlineLevel="2" x14ac:dyDescent="0.2">
      <c r="A243" s="15" t="s">
        <v>399</v>
      </c>
      <c r="B243" s="13" t="s">
        <v>398</v>
      </c>
      <c r="C243" s="13" t="s">
        <v>32</v>
      </c>
      <c r="D243" s="13" t="s">
        <v>33</v>
      </c>
      <c r="E243" s="14">
        <v>53</v>
      </c>
      <c r="F243" s="14">
        <v>53</v>
      </c>
      <c r="G243" s="14"/>
      <c r="H243" s="14"/>
      <c r="I243" s="24">
        <f t="shared" si="177"/>
        <v>53</v>
      </c>
      <c r="J243" s="14"/>
      <c r="K243" s="14"/>
      <c r="L243" s="14"/>
      <c r="M243" s="24">
        <f t="shared" si="178"/>
        <v>53</v>
      </c>
      <c r="N243" s="28">
        <v>53</v>
      </c>
      <c r="O243" s="28">
        <v>53</v>
      </c>
    </row>
    <row r="244" spans="1:15" ht="22.5" outlineLevel="2" x14ac:dyDescent="0.2">
      <c r="A244" s="15" t="s">
        <v>401</v>
      </c>
      <c r="B244" s="13" t="s">
        <v>400</v>
      </c>
      <c r="C244" s="13" t="s">
        <v>32</v>
      </c>
      <c r="D244" s="13" t="s">
        <v>33</v>
      </c>
      <c r="E244" s="14">
        <v>22.5</v>
      </c>
      <c r="F244" s="14">
        <v>22.5</v>
      </c>
      <c r="G244" s="14"/>
      <c r="H244" s="14"/>
      <c r="I244" s="24">
        <f t="shared" si="177"/>
        <v>22.5</v>
      </c>
      <c r="J244" s="14"/>
      <c r="K244" s="14"/>
      <c r="L244" s="14"/>
      <c r="M244" s="24">
        <f t="shared" si="178"/>
        <v>22.5</v>
      </c>
      <c r="N244" s="28">
        <v>22.5</v>
      </c>
      <c r="O244" s="28">
        <v>22.5</v>
      </c>
    </row>
    <row r="245" spans="1:15" outlineLevel="2" x14ac:dyDescent="0.2">
      <c r="A245" s="15" t="s">
        <v>245</v>
      </c>
      <c r="B245" s="13" t="s">
        <v>402</v>
      </c>
      <c r="C245" s="13" t="s">
        <v>32</v>
      </c>
      <c r="D245" s="13" t="s">
        <v>33</v>
      </c>
      <c r="E245" s="14">
        <v>2402.8000000000002</v>
      </c>
      <c r="F245" s="14">
        <v>2402.8000000000002</v>
      </c>
      <c r="G245" s="14"/>
      <c r="H245" s="14"/>
      <c r="I245" s="24">
        <f t="shared" si="177"/>
        <v>2402.8000000000002</v>
      </c>
      <c r="J245" s="14">
        <v>92.5</v>
      </c>
      <c r="K245" s="14"/>
      <c r="L245" s="14"/>
      <c r="M245" s="24">
        <f t="shared" si="178"/>
        <v>2495.3000000000002</v>
      </c>
      <c r="N245" s="28">
        <v>2495.3000000000002</v>
      </c>
      <c r="O245" s="28">
        <v>2495.3000000000002</v>
      </c>
    </row>
    <row r="246" spans="1:15" ht="22.5" outlineLevel="2" x14ac:dyDescent="0.2">
      <c r="A246" s="15" t="s">
        <v>404</v>
      </c>
      <c r="B246" s="13" t="s">
        <v>403</v>
      </c>
      <c r="C246" s="13" t="s">
        <v>32</v>
      </c>
      <c r="D246" s="13" t="s">
        <v>33</v>
      </c>
      <c r="E246" s="14">
        <v>20551.5</v>
      </c>
      <c r="F246" s="14">
        <v>20551.5</v>
      </c>
      <c r="G246" s="14"/>
      <c r="H246" s="14"/>
      <c r="I246" s="24">
        <f t="shared" si="177"/>
        <v>20551.5</v>
      </c>
      <c r="J246" s="14">
        <v>745.3</v>
      </c>
      <c r="K246" s="14">
        <v>39.4</v>
      </c>
      <c r="L246" s="14"/>
      <c r="M246" s="24">
        <f t="shared" si="178"/>
        <v>21336.2</v>
      </c>
      <c r="N246" s="28">
        <v>21336.2</v>
      </c>
      <c r="O246" s="28">
        <v>21336.2</v>
      </c>
    </row>
    <row r="247" spans="1:15" ht="22.5" outlineLevel="2" x14ac:dyDescent="0.2">
      <c r="A247" s="15" t="s">
        <v>406</v>
      </c>
      <c r="B247" s="13" t="s">
        <v>405</v>
      </c>
      <c r="C247" s="13" t="s">
        <v>32</v>
      </c>
      <c r="D247" s="13" t="s">
        <v>33</v>
      </c>
      <c r="E247" s="14">
        <v>27</v>
      </c>
      <c r="F247" s="14">
        <v>27</v>
      </c>
      <c r="G247" s="14"/>
      <c r="H247" s="14"/>
      <c r="I247" s="24">
        <f t="shared" si="177"/>
        <v>27</v>
      </c>
      <c r="J247" s="14"/>
      <c r="K247" s="14"/>
      <c r="L247" s="14"/>
      <c r="M247" s="24">
        <f t="shared" si="178"/>
        <v>27</v>
      </c>
      <c r="N247" s="28">
        <v>27</v>
      </c>
      <c r="O247" s="28">
        <v>27</v>
      </c>
    </row>
    <row r="248" spans="1:15" outlineLevel="2" x14ac:dyDescent="0.2">
      <c r="A248" s="48" t="s">
        <v>408</v>
      </c>
      <c r="B248" s="13" t="s">
        <v>407</v>
      </c>
      <c r="C248" s="13" t="s">
        <v>32</v>
      </c>
      <c r="D248" s="13" t="s">
        <v>48</v>
      </c>
      <c r="E248" s="14">
        <v>60</v>
      </c>
      <c r="F248" s="14">
        <v>60</v>
      </c>
      <c r="G248" s="14">
        <v>60</v>
      </c>
      <c r="H248" s="14"/>
      <c r="I248" s="24">
        <f t="shared" si="177"/>
        <v>0</v>
      </c>
      <c r="J248" s="14"/>
      <c r="K248" s="14"/>
      <c r="L248" s="14"/>
      <c r="M248" s="24">
        <f t="shared" si="178"/>
        <v>0</v>
      </c>
      <c r="N248" s="14"/>
      <c r="O248" s="14"/>
    </row>
    <row r="249" spans="1:15" outlineLevel="2" x14ac:dyDescent="0.2">
      <c r="A249" s="49"/>
      <c r="B249" s="13" t="s">
        <v>407</v>
      </c>
      <c r="C249" s="13" t="s">
        <v>32</v>
      </c>
      <c r="D249" s="13" t="s">
        <v>36</v>
      </c>
      <c r="E249" s="14">
        <v>100.6</v>
      </c>
      <c r="F249" s="14">
        <v>100.6</v>
      </c>
      <c r="G249" s="14">
        <v>100.6</v>
      </c>
      <c r="H249" s="14"/>
      <c r="I249" s="24">
        <f t="shared" si="177"/>
        <v>0</v>
      </c>
      <c r="J249" s="14"/>
      <c r="K249" s="14"/>
      <c r="L249" s="14"/>
      <c r="M249" s="24">
        <f t="shared" si="178"/>
        <v>0</v>
      </c>
      <c r="N249" s="14"/>
      <c r="O249" s="14"/>
    </row>
    <row r="250" spans="1:15" outlineLevel="2" x14ac:dyDescent="0.2">
      <c r="A250" s="49"/>
      <c r="B250" s="13" t="s">
        <v>407</v>
      </c>
      <c r="C250" s="13" t="s">
        <v>32</v>
      </c>
      <c r="D250" s="13" t="s">
        <v>80</v>
      </c>
      <c r="E250" s="14">
        <v>81</v>
      </c>
      <c r="F250" s="14">
        <v>81</v>
      </c>
      <c r="G250" s="14">
        <v>81</v>
      </c>
      <c r="H250" s="14"/>
      <c r="I250" s="24">
        <f t="shared" si="177"/>
        <v>0</v>
      </c>
      <c r="J250" s="14"/>
      <c r="K250" s="14"/>
      <c r="L250" s="14"/>
      <c r="M250" s="24">
        <f t="shared" si="178"/>
        <v>0</v>
      </c>
      <c r="N250" s="14"/>
      <c r="O250" s="14"/>
    </row>
    <row r="251" spans="1:15" outlineLevel="2" x14ac:dyDescent="0.2">
      <c r="A251" s="50"/>
      <c r="B251" s="13" t="s">
        <v>407</v>
      </c>
      <c r="C251" s="13" t="s">
        <v>32</v>
      </c>
      <c r="D251" s="13" t="s">
        <v>33</v>
      </c>
      <c r="E251" s="14">
        <v>269.39999999999998</v>
      </c>
      <c r="F251" s="14">
        <v>269.39999999999998</v>
      </c>
      <c r="G251" s="14">
        <v>269.39999999999998</v>
      </c>
      <c r="H251" s="14"/>
      <c r="I251" s="24">
        <f t="shared" si="177"/>
        <v>0</v>
      </c>
      <c r="J251" s="14"/>
      <c r="K251" s="14"/>
      <c r="L251" s="14"/>
      <c r="M251" s="24">
        <f t="shared" si="178"/>
        <v>0</v>
      </c>
      <c r="N251" s="14"/>
      <c r="O251" s="14"/>
    </row>
    <row r="252" spans="1:15" outlineLevel="2" x14ac:dyDescent="0.2">
      <c r="A252" s="48" t="s">
        <v>410</v>
      </c>
      <c r="B252" s="13" t="s">
        <v>409</v>
      </c>
      <c r="C252" s="13" t="s">
        <v>32</v>
      </c>
      <c r="D252" s="13" t="s">
        <v>48</v>
      </c>
      <c r="E252" s="14">
        <v>48</v>
      </c>
      <c r="F252" s="14">
        <v>48</v>
      </c>
      <c r="G252" s="14"/>
      <c r="H252" s="14"/>
      <c r="I252" s="24">
        <f t="shared" si="177"/>
        <v>48</v>
      </c>
      <c r="J252" s="14"/>
      <c r="K252" s="14"/>
      <c r="L252" s="14"/>
      <c r="M252" s="24">
        <f t="shared" si="178"/>
        <v>48</v>
      </c>
      <c r="N252" s="28">
        <v>48</v>
      </c>
      <c r="O252" s="28">
        <v>48</v>
      </c>
    </row>
    <row r="253" spans="1:15" outlineLevel="2" x14ac:dyDescent="0.2">
      <c r="A253" s="49"/>
      <c r="B253" s="13" t="s">
        <v>409</v>
      </c>
      <c r="C253" s="13" t="s">
        <v>32</v>
      </c>
      <c r="D253" s="13" t="s">
        <v>36</v>
      </c>
      <c r="E253" s="14">
        <v>129.80000000000001</v>
      </c>
      <c r="F253" s="14">
        <v>129.80000000000001</v>
      </c>
      <c r="G253" s="14"/>
      <c r="H253" s="14"/>
      <c r="I253" s="24">
        <f t="shared" si="177"/>
        <v>129.80000000000001</v>
      </c>
      <c r="J253" s="14"/>
      <c r="K253" s="14"/>
      <c r="L253" s="14"/>
      <c r="M253" s="24">
        <f t="shared" si="178"/>
        <v>129.80000000000001</v>
      </c>
      <c r="N253" s="28">
        <v>129.80000000000001</v>
      </c>
      <c r="O253" s="28">
        <v>129.80000000000001</v>
      </c>
    </row>
    <row r="254" spans="1:15" outlineLevel="2" x14ac:dyDescent="0.2">
      <c r="A254" s="50"/>
      <c r="B254" s="13" t="s">
        <v>409</v>
      </c>
      <c r="C254" s="13" t="s">
        <v>32</v>
      </c>
      <c r="D254" s="13" t="s">
        <v>80</v>
      </c>
      <c r="E254" s="14">
        <v>8</v>
      </c>
      <c r="F254" s="14">
        <v>8</v>
      </c>
      <c r="G254" s="14"/>
      <c r="H254" s="14"/>
      <c r="I254" s="24">
        <f t="shared" si="177"/>
        <v>8</v>
      </c>
      <c r="J254" s="14"/>
      <c r="K254" s="14"/>
      <c r="L254" s="14"/>
      <c r="M254" s="24">
        <f t="shared" si="178"/>
        <v>8</v>
      </c>
      <c r="N254" s="28">
        <v>8</v>
      </c>
      <c r="O254" s="28">
        <v>8</v>
      </c>
    </row>
    <row r="255" spans="1:15" outlineLevel="2" x14ac:dyDescent="0.2">
      <c r="A255" s="15" t="s">
        <v>412</v>
      </c>
      <c r="B255" s="13" t="s">
        <v>411</v>
      </c>
      <c r="C255" s="13" t="s">
        <v>32</v>
      </c>
      <c r="D255" s="13" t="s">
        <v>33</v>
      </c>
      <c r="E255" s="14">
        <v>529.70000000000005</v>
      </c>
      <c r="F255" s="14">
        <v>529.70000000000005</v>
      </c>
      <c r="G255" s="14"/>
      <c r="H255" s="14"/>
      <c r="I255" s="24">
        <f t="shared" si="177"/>
        <v>529.70000000000005</v>
      </c>
      <c r="J255" s="14"/>
      <c r="K255" s="14"/>
      <c r="L255" s="14"/>
      <c r="M255" s="24">
        <f t="shared" si="178"/>
        <v>529.70000000000005</v>
      </c>
      <c r="N255" s="28">
        <v>529.70000000000005</v>
      </c>
      <c r="O255" s="28">
        <v>529.70000000000005</v>
      </c>
    </row>
    <row r="256" spans="1:15" outlineLevel="2" x14ac:dyDescent="0.2">
      <c r="A256" s="15" t="s">
        <v>414</v>
      </c>
      <c r="B256" s="13" t="s">
        <v>413</v>
      </c>
      <c r="C256" s="13" t="s">
        <v>32</v>
      </c>
      <c r="D256" s="13" t="s">
        <v>33</v>
      </c>
      <c r="E256" s="14">
        <v>120</v>
      </c>
      <c r="F256" s="14">
        <v>120</v>
      </c>
      <c r="G256" s="14">
        <v>120</v>
      </c>
      <c r="H256" s="14"/>
      <c r="I256" s="24">
        <f t="shared" si="177"/>
        <v>0</v>
      </c>
      <c r="J256" s="14"/>
      <c r="K256" s="14"/>
      <c r="L256" s="14"/>
      <c r="M256" s="24">
        <f t="shared" si="178"/>
        <v>0</v>
      </c>
      <c r="N256" s="14"/>
      <c r="O256" s="14"/>
    </row>
    <row r="257" spans="1:15" outlineLevel="2" x14ac:dyDescent="0.2">
      <c r="A257" s="15" t="s">
        <v>416</v>
      </c>
      <c r="B257" s="13" t="s">
        <v>415</v>
      </c>
      <c r="C257" s="13" t="s">
        <v>32</v>
      </c>
      <c r="D257" s="13" t="s">
        <v>33</v>
      </c>
      <c r="E257" s="14">
        <v>1196.2</v>
      </c>
      <c r="F257" s="14">
        <v>1196.2</v>
      </c>
      <c r="G257" s="14">
        <v>1196.2</v>
      </c>
      <c r="H257" s="14"/>
      <c r="I257" s="24">
        <f t="shared" si="177"/>
        <v>0</v>
      </c>
      <c r="J257" s="14"/>
      <c r="K257" s="14"/>
      <c r="L257" s="14"/>
      <c r="M257" s="24">
        <f t="shared" si="178"/>
        <v>0</v>
      </c>
      <c r="N257" s="14"/>
      <c r="O257" s="14"/>
    </row>
    <row r="258" spans="1:15" ht="45" outlineLevel="2" x14ac:dyDescent="0.2">
      <c r="A258" s="15" t="s">
        <v>565</v>
      </c>
      <c r="B258" s="13" t="s">
        <v>417</v>
      </c>
      <c r="C258" s="13" t="s">
        <v>32</v>
      </c>
      <c r="D258" s="13" t="s">
        <v>33</v>
      </c>
      <c r="E258" s="14">
        <v>200</v>
      </c>
      <c r="F258" s="14">
        <v>200</v>
      </c>
      <c r="G258" s="14"/>
      <c r="H258" s="14"/>
      <c r="I258" s="24">
        <f t="shared" si="177"/>
        <v>200</v>
      </c>
      <c r="J258" s="14"/>
      <c r="K258" s="14"/>
      <c r="L258" s="14"/>
      <c r="M258" s="24">
        <f t="shared" si="178"/>
        <v>200</v>
      </c>
      <c r="N258" s="28">
        <v>200</v>
      </c>
      <c r="O258" s="28">
        <v>200</v>
      </c>
    </row>
    <row r="259" spans="1:15" ht="33.75" outlineLevel="2" x14ac:dyDescent="0.2">
      <c r="A259" s="15" t="s">
        <v>419</v>
      </c>
      <c r="B259" s="13" t="s">
        <v>418</v>
      </c>
      <c r="C259" s="13" t="s">
        <v>32</v>
      </c>
      <c r="D259" s="13" t="s">
        <v>33</v>
      </c>
      <c r="E259" s="14">
        <v>92.9</v>
      </c>
      <c r="F259" s="14">
        <v>92.9</v>
      </c>
      <c r="G259" s="14"/>
      <c r="H259" s="14"/>
      <c r="I259" s="24">
        <f t="shared" si="177"/>
        <v>92.9</v>
      </c>
      <c r="J259" s="14"/>
      <c r="K259" s="14"/>
      <c r="L259" s="14"/>
      <c r="M259" s="24">
        <f t="shared" si="178"/>
        <v>92.9</v>
      </c>
      <c r="N259" s="28">
        <v>92.9</v>
      </c>
      <c r="O259" s="28">
        <v>92.9</v>
      </c>
    </row>
    <row r="260" spans="1:15" ht="45" x14ac:dyDescent="0.2">
      <c r="A260" s="18" t="s">
        <v>421</v>
      </c>
      <c r="B260" s="19" t="s">
        <v>420</v>
      </c>
      <c r="C260" s="20"/>
      <c r="D260" s="20"/>
      <c r="E260" s="21">
        <v>10863.5</v>
      </c>
      <c r="F260" s="21">
        <f>SUM(F261,F268,F271,F273)</f>
        <v>10863.5</v>
      </c>
      <c r="G260" s="21">
        <f t="shared" ref="G260:O260" si="179">SUM(G261,G268,G271,G273)</f>
        <v>3119.3</v>
      </c>
      <c r="H260" s="21">
        <f t="shared" si="179"/>
        <v>0</v>
      </c>
      <c r="I260" s="21">
        <f t="shared" si="179"/>
        <v>7744.2000000000007</v>
      </c>
      <c r="J260" s="21">
        <f t="shared" si="179"/>
        <v>0</v>
      </c>
      <c r="K260" s="21">
        <f t="shared" si="179"/>
        <v>0</v>
      </c>
      <c r="L260" s="21">
        <f t="shared" si="179"/>
        <v>9071</v>
      </c>
      <c r="M260" s="21">
        <f t="shared" si="179"/>
        <v>16815.2</v>
      </c>
      <c r="N260" s="21">
        <f t="shared" ref="N260" si="180">SUM(N261,N268,N271,N273)</f>
        <v>7394.2</v>
      </c>
      <c r="O260" s="21">
        <f t="shared" si="179"/>
        <v>7394.2</v>
      </c>
    </row>
    <row r="261" spans="1:15" outlineLevel="1" x14ac:dyDescent="0.2">
      <c r="A261" s="12" t="s">
        <v>423</v>
      </c>
      <c r="B261" s="9" t="s">
        <v>422</v>
      </c>
      <c r="C261" s="10"/>
      <c r="D261" s="10"/>
      <c r="E261" s="11">
        <v>7089.1</v>
      </c>
      <c r="F261" s="11">
        <f>SUM(F262:F267)</f>
        <v>7089.1</v>
      </c>
      <c r="G261" s="11">
        <f>SUM(G262:G267)</f>
        <v>1103</v>
      </c>
      <c r="H261" s="11">
        <f t="shared" ref="H261:O261" si="181">SUM(H262:H267)</f>
        <v>0</v>
      </c>
      <c r="I261" s="21">
        <f t="shared" si="181"/>
        <v>5986.1</v>
      </c>
      <c r="J261" s="11">
        <f t="shared" si="181"/>
        <v>0</v>
      </c>
      <c r="K261" s="11">
        <f t="shared" si="181"/>
        <v>0</v>
      </c>
      <c r="L261" s="11">
        <f t="shared" si="181"/>
        <v>293.39999999999998</v>
      </c>
      <c r="M261" s="21">
        <f t="shared" si="181"/>
        <v>6279.5</v>
      </c>
      <c r="N261" s="11">
        <f t="shared" ref="N261" si="182">SUM(N262:N267)</f>
        <v>6279.5</v>
      </c>
      <c r="O261" s="11">
        <f t="shared" si="181"/>
        <v>6279.5</v>
      </c>
    </row>
    <row r="262" spans="1:15" outlineLevel="2" x14ac:dyDescent="0.2">
      <c r="A262" s="15" t="s">
        <v>425</v>
      </c>
      <c r="B262" s="13" t="s">
        <v>424</v>
      </c>
      <c r="C262" s="13" t="s">
        <v>11</v>
      </c>
      <c r="D262" s="13" t="s">
        <v>137</v>
      </c>
      <c r="E262" s="14">
        <v>345</v>
      </c>
      <c r="F262" s="14">
        <v>345</v>
      </c>
      <c r="G262" s="14">
        <v>345</v>
      </c>
      <c r="H262" s="14"/>
      <c r="I262" s="24">
        <f t="shared" ref="I262:I267" si="183">F262-G262-H262</f>
        <v>0</v>
      </c>
      <c r="J262" s="14"/>
      <c r="K262" s="14"/>
      <c r="L262" s="14"/>
      <c r="M262" s="24">
        <f t="shared" ref="M262:M267" si="184">SUM(I262:L262)</f>
        <v>0</v>
      </c>
      <c r="N262" s="14"/>
      <c r="O262" s="14"/>
    </row>
    <row r="263" spans="1:15" outlineLevel="2" x14ac:dyDescent="0.2">
      <c r="A263" s="15" t="s">
        <v>425</v>
      </c>
      <c r="B263" s="13" t="s">
        <v>424</v>
      </c>
      <c r="C263" s="13" t="s">
        <v>32</v>
      </c>
      <c r="D263" s="13" t="s">
        <v>36</v>
      </c>
      <c r="E263" s="14">
        <v>25</v>
      </c>
      <c r="F263" s="14">
        <v>25</v>
      </c>
      <c r="G263" s="14">
        <v>25</v>
      </c>
      <c r="H263" s="14"/>
      <c r="I263" s="24">
        <f t="shared" si="183"/>
        <v>0</v>
      </c>
      <c r="J263" s="14"/>
      <c r="K263" s="14"/>
      <c r="L263" s="14"/>
      <c r="M263" s="24">
        <f t="shared" si="184"/>
        <v>0</v>
      </c>
      <c r="N263" s="14"/>
      <c r="O263" s="14"/>
    </row>
    <row r="264" spans="1:15" ht="22.5" outlineLevel="2" x14ac:dyDescent="0.2">
      <c r="A264" s="15" t="s">
        <v>566</v>
      </c>
      <c r="B264" s="13" t="s">
        <v>426</v>
      </c>
      <c r="C264" s="13" t="s">
        <v>11</v>
      </c>
      <c r="D264" s="13" t="s">
        <v>137</v>
      </c>
      <c r="E264" s="14">
        <v>220</v>
      </c>
      <c r="F264" s="14">
        <v>220</v>
      </c>
      <c r="G264" s="14">
        <v>220</v>
      </c>
      <c r="H264" s="14"/>
      <c r="I264" s="24">
        <f t="shared" si="183"/>
        <v>0</v>
      </c>
      <c r="J264" s="14"/>
      <c r="K264" s="14"/>
      <c r="L264" s="14"/>
      <c r="M264" s="24">
        <f t="shared" si="184"/>
        <v>0</v>
      </c>
      <c r="N264" s="14"/>
      <c r="O264" s="14"/>
    </row>
    <row r="265" spans="1:15" ht="22.5" outlineLevel="2" x14ac:dyDescent="0.2">
      <c r="A265" s="15" t="s">
        <v>428</v>
      </c>
      <c r="B265" s="13" t="s">
        <v>427</v>
      </c>
      <c r="C265" s="13" t="s">
        <v>11</v>
      </c>
      <c r="D265" s="13" t="s">
        <v>137</v>
      </c>
      <c r="E265" s="14">
        <v>513</v>
      </c>
      <c r="F265" s="14">
        <v>513</v>
      </c>
      <c r="G265" s="14">
        <v>513</v>
      </c>
      <c r="H265" s="14"/>
      <c r="I265" s="24">
        <f t="shared" si="183"/>
        <v>0</v>
      </c>
      <c r="J265" s="14"/>
      <c r="K265" s="14"/>
      <c r="L265" s="14"/>
      <c r="M265" s="24">
        <f t="shared" si="184"/>
        <v>0</v>
      </c>
      <c r="N265" s="14"/>
      <c r="O265" s="14"/>
    </row>
    <row r="266" spans="1:15" ht="45" outlineLevel="2" x14ac:dyDescent="0.2">
      <c r="A266" s="15" t="s">
        <v>430</v>
      </c>
      <c r="B266" s="13" t="s">
        <v>429</v>
      </c>
      <c r="C266" s="13" t="s">
        <v>11</v>
      </c>
      <c r="D266" s="13" t="s">
        <v>137</v>
      </c>
      <c r="E266" s="14">
        <v>5279.5</v>
      </c>
      <c r="F266" s="14">
        <v>5279.5</v>
      </c>
      <c r="G266" s="14"/>
      <c r="H266" s="14"/>
      <c r="I266" s="24">
        <f t="shared" si="183"/>
        <v>5279.5</v>
      </c>
      <c r="J266" s="14"/>
      <c r="K266" s="14"/>
      <c r="L266" s="14"/>
      <c r="M266" s="24">
        <f t="shared" si="184"/>
        <v>5279.5</v>
      </c>
      <c r="N266" s="28">
        <v>5279.5</v>
      </c>
      <c r="O266" s="28">
        <v>5279.5</v>
      </c>
    </row>
    <row r="267" spans="1:15" ht="45" outlineLevel="2" x14ac:dyDescent="0.2">
      <c r="A267" s="15" t="s">
        <v>432</v>
      </c>
      <c r="B267" s="13" t="s">
        <v>431</v>
      </c>
      <c r="C267" s="13" t="s">
        <v>11</v>
      </c>
      <c r="D267" s="13" t="s">
        <v>137</v>
      </c>
      <c r="E267" s="14">
        <v>706.6</v>
      </c>
      <c r="F267" s="14">
        <v>706.6</v>
      </c>
      <c r="G267" s="14"/>
      <c r="H267" s="14"/>
      <c r="I267" s="24">
        <f t="shared" si="183"/>
        <v>706.6</v>
      </c>
      <c r="J267" s="14"/>
      <c r="K267" s="14"/>
      <c r="L267" s="14">
        <v>293.39999999999998</v>
      </c>
      <c r="M267" s="24">
        <f t="shared" si="184"/>
        <v>1000</v>
      </c>
      <c r="N267" s="28">
        <v>1000</v>
      </c>
      <c r="O267" s="28">
        <v>1000</v>
      </c>
    </row>
    <row r="268" spans="1:15" outlineLevel="1" x14ac:dyDescent="0.2">
      <c r="A268" s="12" t="s">
        <v>434</v>
      </c>
      <c r="B268" s="9" t="s">
        <v>433</v>
      </c>
      <c r="C268" s="10"/>
      <c r="D268" s="10"/>
      <c r="E268" s="11">
        <v>1293.8</v>
      </c>
      <c r="F268" s="11">
        <f>SUM(F269:F270)</f>
        <v>1293.8</v>
      </c>
      <c r="G268" s="11">
        <f>SUM(G269:G270)</f>
        <v>359.8</v>
      </c>
      <c r="H268" s="11">
        <f t="shared" ref="H268:O268" si="185">SUM(H269:H270)</f>
        <v>0</v>
      </c>
      <c r="I268" s="21">
        <f t="shared" si="185"/>
        <v>934</v>
      </c>
      <c r="J268" s="11">
        <f t="shared" si="185"/>
        <v>0</v>
      </c>
      <c r="K268" s="11">
        <f t="shared" si="185"/>
        <v>0</v>
      </c>
      <c r="L268" s="11">
        <f t="shared" si="185"/>
        <v>0</v>
      </c>
      <c r="M268" s="21">
        <f t="shared" si="185"/>
        <v>934</v>
      </c>
      <c r="N268" s="11">
        <f t="shared" ref="N268" si="186">SUM(N269:N270)</f>
        <v>934</v>
      </c>
      <c r="O268" s="11">
        <f t="shared" si="185"/>
        <v>934</v>
      </c>
    </row>
    <row r="269" spans="1:15" ht="33.75" outlineLevel="2" x14ac:dyDescent="0.2">
      <c r="A269" s="15" t="s">
        <v>436</v>
      </c>
      <c r="B269" s="13" t="s">
        <v>435</v>
      </c>
      <c r="C269" s="13" t="s">
        <v>11</v>
      </c>
      <c r="D269" s="13" t="s">
        <v>137</v>
      </c>
      <c r="E269" s="14">
        <v>934</v>
      </c>
      <c r="F269" s="14">
        <v>934</v>
      </c>
      <c r="G269" s="14"/>
      <c r="H269" s="14"/>
      <c r="I269" s="24">
        <f t="shared" ref="I269:I272" si="187">F269-G269-H269</f>
        <v>934</v>
      </c>
      <c r="J269" s="14"/>
      <c r="K269" s="14"/>
      <c r="L269" s="14"/>
      <c r="M269" s="24">
        <f t="shared" ref="M269:M272" si="188">SUM(I269:L269)</f>
        <v>934</v>
      </c>
      <c r="N269" s="28">
        <v>934</v>
      </c>
      <c r="O269" s="28">
        <v>934</v>
      </c>
    </row>
    <row r="270" spans="1:15" ht="33.75" outlineLevel="2" x14ac:dyDescent="0.2">
      <c r="A270" s="15" t="s">
        <v>438</v>
      </c>
      <c r="B270" s="13" t="s">
        <v>437</v>
      </c>
      <c r="C270" s="13" t="s">
        <v>11</v>
      </c>
      <c r="D270" s="13" t="s">
        <v>137</v>
      </c>
      <c r="E270" s="14">
        <v>359.8</v>
      </c>
      <c r="F270" s="14">
        <v>359.8</v>
      </c>
      <c r="G270" s="14">
        <v>359.8</v>
      </c>
      <c r="H270" s="14"/>
      <c r="I270" s="24">
        <f t="shared" si="187"/>
        <v>0</v>
      </c>
      <c r="J270" s="14"/>
      <c r="K270" s="14"/>
      <c r="L270" s="14"/>
      <c r="M270" s="24">
        <f t="shared" si="188"/>
        <v>0</v>
      </c>
      <c r="N270" s="14"/>
      <c r="O270" s="14"/>
    </row>
    <row r="271" spans="1:15" ht="22.5" outlineLevel="2" x14ac:dyDescent="0.2">
      <c r="A271" s="29" t="s">
        <v>540</v>
      </c>
      <c r="B271" s="26" t="s">
        <v>529</v>
      </c>
      <c r="C271" s="30"/>
      <c r="D271" s="30"/>
      <c r="E271" s="32">
        <f t="shared" ref="E271:H271" si="189">SUM(E272)</f>
        <v>0</v>
      </c>
      <c r="F271" s="32">
        <f t="shared" si="189"/>
        <v>0</v>
      </c>
      <c r="G271" s="32">
        <f t="shared" si="189"/>
        <v>0</v>
      </c>
      <c r="H271" s="32">
        <f t="shared" si="189"/>
        <v>0</v>
      </c>
      <c r="I271" s="32">
        <f>SUM(I272)</f>
        <v>0</v>
      </c>
      <c r="J271" s="32">
        <f t="shared" ref="J271:L271" si="190">SUM(J272)</f>
        <v>0</v>
      </c>
      <c r="K271" s="32">
        <f t="shared" si="190"/>
        <v>0</v>
      </c>
      <c r="L271" s="32">
        <f t="shared" si="190"/>
        <v>9421</v>
      </c>
      <c r="M271" s="32">
        <f t="shared" si="188"/>
        <v>9421</v>
      </c>
      <c r="N271" s="31"/>
      <c r="O271" s="31"/>
    </row>
    <row r="272" spans="1:15" ht="67.5" outlineLevel="2" x14ac:dyDescent="0.2">
      <c r="A272" s="29" t="s">
        <v>541</v>
      </c>
      <c r="B272" s="27" t="s">
        <v>530</v>
      </c>
      <c r="C272" s="30" t="s">
        <v>11</v>
      </c>
      <c r="D272" s="30" t="s">
        <v>137</v>
      </c>
      <c r="E272" s="31"/>
      <c r="F272" s="31"/>
      <c r="G272" s="31"/>
      <c r="H272" s="31"/>
      <c r="I272" s="24">
        <f t="shared" si="187"/>
        <v>0</v>
      </c>
      <c r="J272" s="31"/>
      <c r="K272" s="31"/>
      <c r="L272" s="31">
        <v>9421</v>
      </c>
      <c r="M272" s="24">
        <f t="shared" si="188"/>
        <v>9421</v>
      </c>
      <c r="N272" s="31"/>
      <c r="O272" s="31"/>
    </row>
    <row r="273" spans="1:15" outlineLevel="1" x14ac:dyDescent="0.2">
      <c r="A273" s="12" t="s">
        <v>440</v>
      </c>
      <c r="B273" s="9" t="s">
        <v>439</v>
      </c>
      <c r="C273" s="10"/>
      <c r="D273" s="10"/>
      <c r="E273" s="11">
        <v>2480.6</v>
      </c>
      <c r="F273" s="11">
        <f>SUM(F274:F279)</f>
        <v>2480.6</v>
      </c>
      <c r="G273" s="11">
        <f>SUM(G274:G279)</f>
        <v>1656.5</v>
      </c>
      <c r="H273" s="11">
        <f t="shared" ref="H273:O273" si="191">SUM(H274:H279)</f>
        <v>0</v>
      </c>
      <c r="I273" s="21">
        <f t="shared" si="191"/>
        <v>824.1</v>
      </c>
      <c r="J273" s="11">
        <f t="shared" si="191"/>
        <v>0</v>
      </c>
      <c r="K273" s="11">
        <f t="shared" si="191"/>
        <v>0</v>
      </c>
      <c r="L273" s="11">
        <f t="shared" si="191"/>
        <v>-643.4</v>
      </c>
      <c r="M273" s="21">
        <f t="shared" si="191"/>
        <v>180.7</v>
      </c>
      <c r="N273" s="11">
        <f t="shared" ref="N273" si="192">SUM(N274:N279)</f>
        <v>180.7</v>
      </c>
      <c r="O273" s="11">
        <f t="shared" si="191"/>
        <v>180.7</v>
      </c>
    </row>
    <row r="274" spans="1:15" outlineLevel="2" x14ac:dyDescent="0.2">
      <c r="A274" s="15" t="s">
        <v>442</v>
      </c>
      <c r="B274" s="13" t="s">
        <v>441</v>
      </c>
      <c r="C274" s="13" t="s">
        <v>11</v>
      </c>
      <c r="D274" s="13" t="s">
        <v>85</v>
      </c>
      <c r="E274" s="14">
        <v>515</v>
      </c>
      <c r="F274" s="14">
        <v>515</v>
      </c>
      <c r="G274" s="14"/>
      <c r="H274" s="14"/>
      <c r="I274" s="24">
        <f t="shared" ref="I274:I279" si="193">F274-G274-H274</f>
        <v>515</v>
      </c>
      <c r="J274" s="14"/>
      <c r="K274" s="14"/>
      <c r="L274" s="14">
        <v>-350</v>
      </c>
      <c r="M274" s="24">
        <f t="shared" ref="M274:M279" si="194">SUM(I274:L274)</f>
        <v>165</v>
      </c>
      <c r="N274" s="28">
        <v>165</v>
      </c>
      <c r="O274" s="28">
        <v>165</v>
      </c>
    </row>
    <row r="275" spans="1:15" ht="22.5" outlineLevel="2" x14ac:dyDescent="0.2">
      <c r="A275" s="15" t="s">
        <v>444</v>
      </c>
      <c r="B275" s="13" t="s">
        <v>443</v>
      </c>
      <c r="C275" s="13" t="s">
        <v>11</v>
      </c>
      <c r="D275" s="13" t="s">
        <v>85</v>
      </c>
      <c r="E275" s="14">
        <v>15.7</v>
      </c>
      <c r="F275" s="14">
        <v>15.7</v>
      </c>
      <c r="G275" s="14"/>
      <c r="H275" s="14"/>
      <c r="I275" s="24">
        <f t="shared" si="193"/>
        <v>15.7</v>
      </c>
      <c r="J275" s="14"/>
      <c r="K275" s="14"/>
      <c r="L275" s="14"/>
      <c r="M275" s="24">
        <f t="shared" si="194"/>
        <v>15.7</v>
      </c>
      <c r="N275" s="28">
        <v>15.7</v>
      </c>
      <c r="O275" s="28">
        <v>15.7</v>
      </c>
    </row>
    <row r="276" spans="1:15" ht="22.5" outlineLevel="2" x14ac:dyDescent="0.2">
      <c r="A276" s="15" t="s">
        <v>446</v>
      </c>
      <c r="B276" s="13" t="s">
        <v>445</v>
      </c>
      <c r="C276" s="13" t="s">
        <v>11</v>
      </c>
      <c r="D276" s="13" t="s">
        <v>137</v>
      </c>
      <c r="E276" s="14">
        <v>49.5</v>
      </c>
      <c r="F276" s="14">
        <v>49.5</v>
      </c>
      <c r="G276" s="14">
        <v>49.5</v>
      </c>
      <c r="H276" s="14"/>
      <c r="I276" s="24">
        <f t="shared" si="193"/>
        <v>0</v>
      </c>
      <c r="J276" s="14"/>
      <c r="K276" s="14"/>
      <c r="L276" s="14"/>
      <c r="M276" s="24">
        <f t="shared" si="194"/>
        <v>0</v>
      </c>
      <c r="N276" s="14"/>
      <c r="O276" s="14"/>
    </row>
    <row r="277" spans="1:15" ht="22.5" outlineLevel="2" x14ac:dyDescent="0.2">
      <c r="A277" s="15" t="s">
        <v>448</v>
      </c>
      <c r="B277" s="13" t="s">
        <v>447</v>
      </c>
      <c r="C277" s="13" t="s">
        <v>11</v>
      </c>
      <c r="D277" s="13" t="s">
        <v>137</v>
      </c>
      <c r="E277" s="14">
        <v>20</v>
      </c>
      <c r="F277" s="14">
        <v>20</v>
      </c>
      <c r="G277" s="14">
        <v>20</v>
      </c>
      <c r="H277" s="14"/>
      <c r="I277" s="24">
        <f t="shared" si="193"/>
        <v>0</v>
      </c>
      <c r="J277" s="14"/>
      <c r="K277" s="14"/>
      <c r="L277" s="14"/>
      <c r="M277" s="24">
        <f t="shared" si="194"/>
        <v>0</v>
      </c>
      <c r="N277" s="14"/>
      <c r="O277" s="14"/>
    </row>
    <row r="278" spans="1:15" ht="22.5" outlineLevel="2" x14ac:dyDescent="0.2">
      <c r="A278" s="15" t="s">
        <v>450</v>
      </c>
      <c r="B278" s="13" t="s">
        <v>449</v>
      </c>
      <c r="C278" s="13" t="s">
        <v>11</v>
      </c>
      <c r="D278" s="13" t="s">
        <v>137</v>
      </c>
      <c r="E278" s="14">
        <v>1587</v>
      </c>
      <c r="F278" s="14">
        <v>1587</v>
      </c>
      <c r="G278" s="14">
        <v>1587</v>
      </c>
      <c r="H278" s="14"/>
      <c r="I278" s="24">
        <f t="shared" si="193"/>
        <v>0</v>
      </c>
      <c r="J278" s="14"/>
      <c r="K278" s="14"/>
      <c r="L278" s="14"/>
      <c r="M278" s="24">
        <f t="shared" si="194"/>
        <v>0</v>
      </c>
      <c r="N278" s="14"/>
      <c r="O278" s="14"/>
    </row>
    <row r="279" spans="1:15" ht="45" outlineLevel="2" x14ac:dyDescent="0.2">
      <c r="A279" s="15" t="s">
        <v>432</v>
      </c>
      <c r="B279" s="13" t="s">
        <v>451</v>
      </c>
      <c r="C279" s="13" t="s">
        <v>11</v>
      </c>
      <c r="D279" s="13" t="s">
        <v>137</v>
      </c>
      <c r="E279" s="14">
        <v>293.39999999999998</v>
      </c>
      <c r="F279" s="14">
        <v>293.39999999999998</v>
      </c>
      <c r="G279" s="14"/>
      <c r="H279" s="14"/>
      <c r="I279" s="24">
        <f t="shared" si="193"/>
        <v>293.39999999999998</v>
      </c>
      <c r="J279" s="14"/>
      <c r="K279" s="14"/>
      <c r="L279" s="14">
        <v>-293.39999999999998</v>
      </c>
      <c r="M279" s="24">
        <f t="shared" si="194"/>
        <v>0</v>
      </c>
      <c r="N279" s="14"/>
      <c r="O279" s="14"/>
    </row>
    <row r="280" spans="1:15" ht="33.75" x14ac:dyDescent="0.2">
      <c r="A280" s="18" t="s">
        <v>453</v>
      </c>
      <c r="B280" s="19" t="s">
        <v>452</v>
      </c>
      <c r="C280" s="20"/>
      <c r="D280" s="20"/>
      <c r="E280" s="21">
        <v>25035.7</v>
      </c>
      <c r="F280" s="21">
        <f>SUM(F281,F283,F287,F291,F294,F296)</f>
        <v>25035.7</v>
      </c>
      <c r="G280" s="21">
        <f>SUM(G281,G283,G287,G291,G294,G296)</f>
        <v>286.89999999999998</v>
      </c>
      <c r="H280" s="21">
        <f t="shared" ref="H280:O280" si="195">SUM(H281,H283,H287,H291,H294,H296)</f>
        <v>0</v>
      </c>
      <c r="I280" s="21">
        <f t="shared" si="195"/>
        <v>24748.799999999999</v>
      </c>
      <c r="J280" s="21">
        <f t="shared" si="195"/>
        <v>292.3</v>
      </c>
      <c r="K280" s="21">
        <f t="shared" si="195"/>
        <v>73.900000000000006</v>
      </c>
      <c r="L280" s="21">
        <f t="shared" si="195"/>
        <v>-15</v>
      </c>
      <c r="M280" s="21">
        <f t="shared" si="195"/>
        <v>25099.999999999996</v>
      </c>
      <c r="N280" s="21">
        <f t="shared" ref="N280" si="196">SUM(N281,N283,N287,N291,N294,N296)</f>
        <v>25095.600000000002</v>
      </c>
      <c r="O280" s="21">
        <f t="shared" si="195"/>
        <v>25095.600000000002</v>
      </c>
    </row>
    <row r="281" spans="1:15" ht="22.5" outlineLevel="1" x14ac:dyDescent="0.2">
      <c r="A281" s="12" t="s">
        <v>455</v>
      </c>
      <c r="B281" s="9" t="s">
        <v>454</v>
      </c>
      <c r="C281" s="10"/>
      <c r="D281" s="10"/>
      <c r="E281" s="11">
        <v>7911.4</v>
      </c>
      <c r="F281" s="11">
        <f>SUM(F282)</f>
        <v>7911.4</v>
      </c>
      <c r="G281" s="11">
        <f>SUM(G282)</f>
        <v>0</v>
      </c>
      <c r="H281" s="11">
        <f t="shared" ref="H281:O281" si="197">SUM(H282)</f>
        <v>0</v>
      </c>
      <c r="I281" s="21">
        <f t="shared" si="197"/>
        <v>7911.4</v>
      </c>
      <c r="J281" s="11">
        <f t="shared" si="197"/>
        <v>292.3</v>
      </c>
      <c r="K281" s="11">
        <f t="shared" si="197"/>
        <v>0</v>
      </c>
      <c r="L281" s="11">
        <f t="shared" si="197"/>
        <v>0</v>
      </c>
      <c r="M281" s="21">
        <f t="shared" si="197"/>
        <v>8203.6999999999989</v>
      </c>
      <c r="N281" s="11">
        <f t="shared" si="197"/>
        <v>8203.7000000000007</v>
      </c>
      <c r="O281" s="11">
        <f t="shared" si="197"/>
        <v>8203.7000000000007</v>
      </c>
    </row>
    <row r="282" spans="1:15" ht="22.5" outlineLevel="2" x14ac:dyDescent="0.2">
      <c r="A282" s="15" t="s">
        <v>457</v>
      </c>
      <c r="B282" s="13" t="s">
        <v>456</v>
      </c>
      <c r="C282" s="13" t="s">
        <v>79</v>
      </c>
      <c r="D282" s="13" t="s">
        <v>82</v>
      </c>
      <c r="E282" s="14">
        <v>7911.4</v>
      </c>
      <c r="F282" s="14">
        <v>7911.4</v>
      </c>
      <c r="G282" s="14"/>
      <c r="H282" s="14"/>
      <c r="I282" s="24">
        <f t="shared" ref="I282" si="198">F282-G282-H282</f>
        <v>7911.4</v>
      </c>
      <c r="J282" s="14">
        <v>292.3</v>
      </c>
      <c r="K282" s="14"/>
      <c r="L282" s="14"/>
      <c r="M282" s="24">
        <f t="shared" ref="M282" si="199">SUM(I282:L282)</f>
        <v>8203.6999999999989</v>
      </c>
      <c r="N282" s="28">
        <v>8203.7000000000007</v>
      </c>
      <c r="O282" s="28">
        <v>8203.7000000000007</v>
      </c>
    </row>
    <row r="283" spans="1:15" ht="33.75" outlineLevel="1" x14ac:dyDescent="0.2">
      <c r="A283" s="12" t="s">
        <v>459</v>
      </c>
      <c r="B283" s="9" t="s">
        <v>458</v>
      </c>
      <c r="C283" s="10"/>
      <c r="D283" s="10"/>
      <c r="E283" s="11">
        <v>390.2</v>
      </c>
      <c r="F283" s="11">
        <f>SUM(F284:F286)</f>
        <v>390.2</v>
      </c>
      <c r="G283" s="11">
        <f>SUM(G284:G286)</f>
        <v>0</v>
      </c>
      <c r="H283" s="11">
        <f t="shared" ref="H283:O283" si="200">SUM(H284:H286)</f>
        <v>0</v>
      </c>
      <c r="I283" s="21">
        <f t="shared" si="200"/>
        <v>390.2</v>
      </c>
      <c r="J283" s="11">
        <f t="shared" si="200"/>
        <v>0</v>
      </c>
      <c r="K283" s="11">
        <f t="shared" si="200"/>
        <v>0</v>
      </c>
      <c r="L283" s="11">
        <f t="shared" si="200"/>
        <v>-15</v>
      </c>
      <c r="M283" s="21">
        <f t="shared" si="200"/>
        <v>375.2</v>
      </c>
      <c r="N283" s="11">
        <f t="shared" ref="N283" si="201">SUM(N284:N286)</f>
        <v>375.2</v>
      </c>
      <c r="O283" s="11">
        <f t="shared" si="200"/>
        <v>375.2</v>
      </c>
    </row>
    <row r="284" spans="1:15" outlineLevel="2" x14ac:dyDescent="0.2">
      <c r="A284" s="51" t="s">
        <v>461</v>
      </c>
      <c r="B284" s="13" t="s">
        <v>460</v>
      </c>
      <c r="C284" s="13" t="s">
        <v>79</v>
      </c>
      <c r="D284" s="13" t="s">
        <v>81</v>
      </c>
      <c r="E284" s="14">
        <v>320</v>
      </c>
      <c r="F284" s="14">
        <v>320</v>
      </c>
      <c r="G284" s="14"/>
      <c r="H284" s="14"/>
      <c r="I284" s="24">
        <f t="shared" ref="I284:I286" si="202">F284-G284-H284</f>
        <v>320</v>
      </c>
      <c r="J284" s="14"/>
      <c r="K284" s="14"/>
      <c r="L284" s="14">
        <v>-5</v>
      </c>
      <c r="M284" s="24">
        <f t="shared" ref="M284:M286" si="203">SUM(I284:L284)</f>
        <v>315</v>
      </c>
      <c r="N284" s="28">
        <v>315</v>
      </c>
      <c r="O284" s="28">
        <v>315</v>
      </c>
    </row>
    <row r="285" spans="1:15" outlineLevel="2" x14ac:dyDescent="0.2">
      <c r="A285" s="50"/>
      <c r="B285" s="13" t="s">
        <v>460</v>
      </c>
      <c r="C285" s="13" t="s">
        <v>79</v>
      </c>
      <c r="D285" s="13" t="s">
        <v>83</v>
      </c>
      <c r="E285" s="14">
        <v>10</v>
      </c>
      <c r="F285" s="14">
        <v>10</v>
      </c>
      <c r="G285" s="14"/>
      <c r="H285" s="14"/>
      <c r="I285" s="24">
        <f t="shared" si="202"/>
        <v>10</v>
      </c>
      <c r="J285" s="14"/>
      <c r="K285" s="14"/>
      <c r="L285" s="14">
        <v>-10</v>
      </c>
      <c r="M285" s="24">
        <f t="shared" si="203"/>
        <v>0</v>
      </c>
      <c r="N285" s="25"/>
      <c r="O285" s="25"/>
    </row>
    <row r="286" spans="1:15" ht="33.75" outlineLevel="2" x14ac:dyDescent="0.2">
      <c r="A286" s="15" t="s">
        <v>463</v>
      </c>
      <c r="B286" s="13" t="s">
        <v>462</v>
      </c>
      <c r="C286" s="13" t="s">
        <v>79</v>
      </c>
      <c r="D286" s="13" t="s">
        <v>81</v>
      </c>
      <c r="E286" s="14">
        <v>60.2</v>
      </c>
      <c r="F286" s="14">
        <v>60.2</v>
      </c>
      <c r="G286" s="14"/>
      <c r="H286" s="14"/>
      <c r="I286" s="24">
        <f t="shared" si="202"/>
        <v>60.2</v>
      </c>
      <c r="J286" s="14"/>
      <c r="K286" s="14"/>
      <c r="L286" s="14"/>
      <c r="M286" s="24">
        <f t="shared" si="203"/>
        <v>60.2</v>
      </c>
      <c r="N286" s="28">
        <v>60.2</v>
      </c>
      <c r="O286" s="28">
        <v>60.2</v>
      </c>
    </row>
    <row r="287" spans="1:15" ht="33.75" outlineLevel="1" x14ac:dyDescent="0.2">
      <c r="A287" s="12" t="s">
        <v>465</v>
      </c>
      <c r="B287" s="9" t="s">
        <v>464</v>
      </c>
      <c r="C287" s="10"/>
      <c r="D287" s="10"/>
      <c r="E287" s="11">
        <v>8934.9</v>
      </c>
      <c r="F287" s="11">
        <f>SUM(F288:F290)</f>
        <v>8934.9</v>
      </c>
      <c r="G287" s="11">
        <f>SUM(G288:G290)</f>
        <v>0</v>
      </c>
      <c r="H287" s="11">
        <f t="shared" ref="H287:O287" si="204">SUM(H288:H290)</f>
        <v>0</v>
      </c>
      <c r="I287" s="21">
        <f t="shared" si="204"/>
        <v>8934.9</v>
      </c>
      <c r="J287" s="11">
        <f t="shared" si="204"/>
        <v>0</v>
      </c>
      <c r="K287" s="11">
        <f t="shared" si="204"/>
        <v>49.9</v>
      </c>
      <c r="L287" s="11">
        <f t="shared" si="204"/>
        <v>0</v>
      </c>
      <c r="M287" s="21">
        <f t="shared" si="204"/>
        <v>8984.7999999999993</v>
      </c>
      <c r="N287" s="11">
        <f t="shared" ref="N287" si="205">SUM(N288:N290)</f>
        <v>8980.5</v>
      </c>
      <c r="O287" s="11">
        <f t="shared" si="204"/>
        <v>8980.5</v>
      </c>
    </row>
    <row r="288" spans="1:15" ht="22.5" outlineLevel="2" x14ac:dyDescent="0.2">
      <c r="A288" s="15" t="s">
        <v>467</v>
      </c>
      <c r="B288" s="13" t="s">
        <v>466</v>
      </c>
      <c r="C288" s="13" t="s">
        <v>79</v>
      </c>
      <c r="D288" s="13" t="s">
        <v>81</v>
      </c>
      <c r="E288" s="14">
        <v>8830.6</v>
      </c>
      <c r="F288" s="14">
        <v>8830.6</v>
      </c>
      <c r="G288" s="14"/>
      <c r="H288" s="14"/>
      <c r="I288" s="24">
        <f t="shared" ref="I288:I290" si="206">F288-G288-H288</f>
        <v>8830.6</v>
      </c>
      <c r="J288" s="14"/>
      <c r="K288" s="14">
        <v>49.9</v>
      </c>
      <c r="L288" s="14"/>
      <c r="M288" s="24">
        <f t="shared" ref="M288:M290" si="207">SUM(I288:L288)</f>
        <v>8880.5</v>
      </c>
      <c r="N288" s="28">
        <v>8880.5</v>
      </c>
      <c r="O288" s="28">
        <v>8880.5</v>
      </c>
    </row>
    <row r="289" spans="1:15" ht="22.5" outlineLevel="2" x14ac:dyDescent="0.2">
      <c r="A289" s="15" t="s">
        <v>469</v>
      </c>
      <c r="B289" s="13" t="s">
        <v>468</v>
      </c>
      <c r="C289" s="13" t="s">
        <v>79</v>
      </c>
      <c r="D289" s="13" t="s">
        <v>81</v>
      </c>
      <c r="E289" s="14">
        <v>100</v>
      </c>
      <c r="F289" s="14">
        <v>100</v>
      </c>
      <c r="G289" s="14"/>
      <c r="H289" s="14"/>
      <c r="I289" s="24">
        <f t="shared" si="206"/>
        <v>100</v>
      </c>
      <c r="J289" s="14"/>
      <c r="K289" s="14"/>
      <c r="L289" s="14"/>
      <c r="M289" s="24">
        <f t="shared" si="207"/>
        <v>100</v>
      </c>
      <c r="N289" s="28">
        <v>100</v>
      </c>
      <c r="O289" s="28">
        <v>100</v>
      </c>
    </row>
    <row r="290" spans="1:15" ht="45" outlineLevel="2" x14ac:dyDescent="0.2">
      <c r="A290" s="15" t="s">
        <v>471</v>
      </c>
      <c r="B290" s="13" t="s">
        <v>470</v>
      </c>
      <c r="C290" s="13" t="s">
        <v>79</v>
      </c>
      <c r="D290" s="13" t="s">
        <v>81</v>
      </c>
      <c r="E290" s="14">
        <v>4.3</v>
      </c>
      <c r="F290" s="14">
        <v>4.3</v>
      </c>
      <c r="G290" s="14"/>
      <c r="H290" s="14"/>
      <c r="I290" s="24">
        <f t="shared" si="206"/>
        <v>4.3</v>
      </c>
      <c r="J290" s="14"/>
      <c r="K290" s="14"/>
      <c r="L290" s="14"/>
      <c r="M290" s="24">
        <f t="shared" si="207"/>
        <v>4.3</v>
      </c>
      <c r="N290" s="28">
        <v>0</v>
      </c>
      <c r="O290" s="28">
        <v>0</v>
      </c>
    </row>
    <row r="291" spans="1:15" ht="33.75" outlineLevel="1" x14ac:dyDescent="0.2">
      <c r="A291" s="12" t="s">
        <v>473</v>
      </c>
      <c r="B291" s="9" t="s">
        <v>472</v>
      </c>
      <c r="C291" s="10"/>
      <c r="D291" s="10"/>
      <c r="E291" s="11">
        <v>6797.4</v>
      </c>
      <c r="F291" s="11">
        <f>SUM(F292:F293)</f>
        <v>6797.2999999999993</v>
      </c>
      <c r="G291" s="11">
        <f>SUM(G292:G293)</f>
        <v>0</v>
      </c>
      <c r="H291" s="11">
        <f t="shared" ref="H291:O291" si="208">SUM(H292:H293)</f>
        <v>0</v>
      </c>
      <c r="I291" s="21">
        <f t="shared" si="208"/>
        <v>6797.2999999999993</v>
      </c>
      <c r="J291" s="11">
        <f t="shared" si="208"/>
        <v>0</v>
      </c>
      <c r="K291" s="11">
        <f t="shared" si="208"/>
        <v>24</v>
      </c>
      <c r="L291" s="11">
        <f t="shared" si="208"/>
        <v>0</v>
      </c>
      <c r="M291" s="21">
        <f t="shared" si="208"/>
        <v>6821.2999999999993</v>
      </c>
      <c r="N291" s="11">
        <f t="shared" ref="N291" si="209">SUM(N292:N293)</f>
        <v>6821.2</v>
      </c>
      <c r="O291" s="11">
        <f t="shared" si="208"/>
        <v>6821.2</v>
      </c>
    </row>
    <row r="292" spans="1:15" ht="22.5" outlineLevel="2" x14ac:dyDescent="0.2">
      <c r="A292" s="15" t="s">
        <v>475</v>
      </c>
      <c r="B292" s="13" t="s">
        <v>474</v>
      </c>
      <c r="C292" s="13" t="s">
        <v>79</v>
      </c>
      <c r="D292" s="13" t="s">
        <v>80</v>
      </c>
      <c r="E292" s="14">
        <v>6495.4</v>
      </c>
      <c r="F292" s="14">
        <v>6495.4</v>
      </c>
      <c r="G292" s="14"/>
      <c r="H292" s="14"/>
      <c r="I292" s="24">
        <f t="shared" ref="I292:I293" si="210">F292-G292-H292</f>
        <v>6495.4</v>
      </c>
      <c r="J292" s="14"/>
      <c r="K292" s="14">
        <v>24</v>
      </c>
      <c r="L292" s="14"/>
      <c r="M292" s="24">
        <f t="shared" ref="M292:M293" si="211">SUM(I292:L292)</f>
        <v>6519.4</v>
      </c>
      <c r="N292" s="28">
        <v>6519.3</v>
      </c>
      <c r="O292" s="28">
        <v>6519.3</v>
      </c>
    </row>
    <row r="293" spans="1:15" outlineLevel="2" x14ac:dyDescent="0.2">
      <c r="A293" s="15" t="s">
        <v>477</v>
      </c>
      <c r="B293" s="13" t="s">
        <v>476</v>
      </c>
      <c r="C293" s="13" t="s">
        <v>79</v>
      </c>
      <c r="D293" s="13" t="s">
        <v>80</v>
      </c>
      <c r="E293" s="14">
        <v>301.89999999999998</v>
      </c>
      <c r="F293" s="14">
        <v>301.89999999999998</v>
      </c>
      <c r="G293" s="14"/>
      <c r="H293" s="14"/>
      <c r="I293" s="24">
        <f t="shared" si="210"/>
        <v>301.89999999999998</v>
      </c>
      <c r="J293" s="14"/>
      <c r="K293" s="14"/>
      <c r="L293" s="14"/>
      <c r="M293" s="24">
        <f t="shared" si="211"/>
        <v>301.89999999999998</v>
      </c>
      <c r="N293" s="28">
        <v>301.89999999999998</v>
      </c>
      <c r="O293" s="28">
        <v>301.89999999999998</v>
      </c>
    </row>
    <row r="294" spans="1:15" ht="22.5" outlineLevel="1" x14ac:dyDescent="0.2">
      <c r="A294" s="12" t="s">
        <v>479</v>
      </c>
      <c r="B294" s="9" t="s">
        <v>478</v>
      </c>
      <c r="C294" s="10"/>
      <c r="D294" s="10"/>
      <c r="E294" s="11">
        <v>715</v>
      </c>
      <c r="F294" s="11">
        <f>SUM(F295)</f>
        <v>715</v>
      </c>
      <c r="G294" s="11">
        <f>SUM(G295)</f>
        <v>0</v>
      </c>
      <c r="H294" s="11">
        <f t="shared" ref="H294:O294" si="212">SUM(H295)</f>
        <v>0</v>
      </c>
      <c r="I294" s="21">
        <f t="shared" si="212"/>
        <v>715</v>
      </c>
      <c r="J294" s="11">
        <f t="shared" si="212"/>
        <v>0</v>
      </c>
      <c r="K294" s="11">
        <f t="shared" si="212"/>
        <v>0</v>
      </c>
      <c r="L294" s="11">
        <f t="shared" si="212"/>
        <v>0</v>
      </c>
      <c r="M294" s="21">
        <f t="shared" si="212"/>
        <v>715</v>
      </c>
      <c r="N294" s="11">
        <f t="shared" si="212"/>
        <v>715</v>
      </c>
      <c r="O294" s="11">
        <f t="shared" si="212"/>
        <v>715</v>
      </c>
    </row>
    <row r="295" spans="1:15" outlineLevel="2" x14ac:dyDescent="0.2">
      <c r="A295" s="15" t="s">
        <v>481</v>
      </c>
      <c r="B295" s="13" t="s">
        <v>480</v>
      </c>
      <c r="C295" s="13" t="s">
        <v>79</v>
      </c>
      <c r="D295" s="13" t="s">
        <v>81</v>
      </c>
      <c r="E295" s="14">
        <v>715</v>
      </c>
      <c r="F295" s="14">
        <v>715</v>
      </c>
      <c r="G295" s="14"/>
      <c r="H295" s="14"/>
      <c r="I295" s="24">
        <f t="shared" ref="I295" si="213">F295-G295-H295</f>
        <v>715</v>
      </c>
      <c r="J295" s="14"/>
      <c r="K295" s="14"/>
      <c r="L295" s="14"/>
      <c r="M295" s="24">
        <f t="shared" ref="M295" si="214">SUM(I295:L295)</f>
        <v>715</v>
      </c>
      <c r="N295" s="28">
        <v>715</v>
      </c>
      <c r="O295" s="28">
        <v>715</v>
      </c>
    </row>
    <row r="296" spans="1:15" outlineLevel="1" x14ac:dyDescent="0.2">
      <c r="A296" s="12" t="s">
        <v>483</v>
      </c>
      <c r="B296" s="9" t="s">
        <v>482</v>
      </c>
      <c r="C296" s="10"/>
      <c r="D296" s="10"/>
      <c r="E296" s="11">
        <v>286.89999999999998</v>
      </c>
      <c r="F296" s="11">
        <f>SUM(F297)</f>
        <v>286.89999999999998</v>
      </c>
      <c r="G296" s="11">
        <f>SUM(G297)</f>
        <v>286.89999999999998</v>
      </c>
      <c r="H296" s="11">
        <f t="shared" ref="H296:O296" si="215">SUM(H297)</f>
        <v>0</v>
      </c>
      <c r="I296" s="21">
        <f t="shared" si="215"/>
        <v>0</v>
      </c>
      <c r="J296" s="11">
        <f t="shared" si="215"/>
        <v>0</v>
      </c>
      <c r="K296" s="11">
        <f t="shared" si="215"/>
        <v>0</v>
      </c>
      <c r="L296" s="11">
        <f t="shared" si="215"/>
        <v>0</v>
      </c>
      <c r="M296" s="21">
        <f t="shared" si="215"/>
        <v>0</v>
      </c>
      <c r="N296" s="11">
        <f t="shared" si="215"/>
        <v>0</v>
      </c>
      <c r="O296" s="11">
        <f t="shared" si="215"/>
        <v>0</v>
      </c>
    </row>
    <row r="297" spans="1:15" ht="45" outlineLevel="2" x14ac:dyDescent="0.2">
      <c r="A297" s="15" t="s">
        <v>485</v>
      </c>
      <c r="B297" s="13" t="s">
        <v>484</v>
      </c>
      <c r="C297" s="13" t="s">
        <v>79</v>
      </c>
      <c r="D297" s="13" t="s">
        <v>80</v>
      </c>
      <c r="E297" s="14">
        <v>286.89999999999998</v>
      </c>
      <c r="F297" s="14">
        <v>286.89999999999998</v>
      </c>
      <c r="G297" s="14">
        <v>286.89999999999998</v>
      </c>
      <c r="H297" s="14"/>
      <c r="I297" s="24">
        <f t="shared" ref="I297" si="216">F297-G297-H297</f>
        <v>0</v>
      </c>
      <c r="J297" s="14"/>
      <c r="K297" s="14"/>
      <c r="L297" s="14"/>
      <c r="M297" s="24">
        <f t="shared" ref="M297" si="217">SUM(I297:L297)</f>
        <v>0</v>
      </c>
      <c r="N297" s="14"/>
      <c r="O297" s="14"/>
    </row>
    <row r="298" spans="1:15" ht="56.25" x14ac:dyDescent="0.2">
      <c r="A298" s="18" t="s">
        <v>487</v>
      </c>
      <c r="B298" s="19" t="s">
        <v>486</v>
      </c>
      <c r="C298" s="20"/>
      <c r="D298" s="20"/>
      <c r="E298" s="21">
        <v>1293.9000000000001</v>
      </c>
      <c r="F298" s="21">
        <f>SUM(F299)</f>
        <v>1293.9000000000001</v>
      </c>
      <c r="G298" s="21">
        <f>SUM(G299)</f>
        <v>0</v>
      </c>
      <c r="H298" s="21">
        <f t="shared" ref="H298:O299" si="218">SUM(H299)</f>
        <v>0</v>
      </c>
      <c r="I298" s="21">
        <f t="shared" si="218"/>
        <v>0</v>
      </c>
      <c r="J298" s="21">
        <f t="shared" si="218"/>
        <v>0</v>
      </c>
      <c r="K298" s="21">
        <f t="shared" si="218"/>
        <v>0</v>
      </c>
      <c r="L298" s="21">
        <f t="shared" si="218"/>
        <v>0</v>
      </c>
      <c r="M298" s="21">
        <f t="shared" si="218"/>
        <v>0</v>
      </c>
      <c r="N298" s="21">
        <f t="shared" si="218"/>
        <v>0</v>
      </c>
      <c r="O298" s="21">
        <f t="shared" si="218"/>
        <v>0</v>
      </c>
    </row>
    <row r="299" spans="1:15" ht="22.5" outlineLevel="1" x14ac:dyDescent="0.2">
      <c r="A299" s="12" t="s">
        <v>489</v>
      </c>
      <c r="B299" s="9" t="s">
        <v>488</v>
      </c>
      <c r="C299" s="10"/>
      <c r="D299" s="10"/>
      <c r="E299" s="11">
        <v>1293.9000000000001</v>
      </c>
      <c r="F299" s="11">
        <f>SUM(F300)</f>
        <v>1293.9000000000001</v>
      </c>
      <c r="G299" s="11">
        <f>SUM(G300)</f>
        <v>0</v>
      </c>
      <c r="H299" s="11">
        <f t="shared" si="218"/>
        <v>0</v>
      </c>
      <c r="I299" s="21">
        <f t="shared" si="218"/>
        <v>0</v>
      </c>
      <c r="J299" s="11">
        <f t="shared" si="218"/>
        <v>0</v>
      </c>
      <c r="K299" s="11">
        <f t="shared" si="218"/>
        <v>0</v>
      </c>
      <c r="L299" s="11">
        <f t="shared" si="218"/>
        <v>0</v>
      </c>
      <c r="M299" s="21">
        <f t="shared" si="218"/>
        <v>0</v>
      </c>
      <c r="N299" s="11">
        <f t="shared" si="218"/>
        <v>0</v>
      </c>
      <c r="O299" s="11">
        <f t="shared" si="218"/>
        <v>0</v>
      </c>
    </row>
    <row r="300" spans="1:15" ht="45" outlineLevel="2" x14ac:dyDescent="0.2">
      <c r="A300" s="15" t="s">
        <v>567</v>
      </c>
      <c r="B300" s="13" t="s">
        <v>490</v>
      </c>
      <c r="C300" s="13" t="s">
        <v>11</v>
      </c>
      <c r="D300" s="13" t="s">
        <v>491</v>
      </c>
      <c r="E300" s="14">
        <v>1293.9000000000001</v>
      </c>
      <c r="F300" s="14">
        <v>1293.9000000000001</v>
      </c>
      <c r="G300" s="14"/>
      <c r="H300" s="14"/>
      <c r="I300" s="24">
        <v>0</v>
      </c>
      <c r="J300" s="14"/>
      <c r="K300" s="14"/>
      <c r="L300" s="14"/>
      <c r="M300" s="24">
        <v>0</v>
      </c>
      <c r="N300" s="14"/>
      <c r="O300" s="14"/>
    </row>
    <row r="301" spans="1:15" x14ac:dyDescent="0.2">
      <c r="A301" s="18" t="s">
        <v>493</v>
      </c>
      <c r="B301" s="19" t="s">
        <v>492</v>
      </c>
      <c r="C301" s="20"/>
      <c r="D301" s="20"/>
      <c r="E301" s="21">
        <v>38210.6</v>
      </c>
      <c r="F301" s="21">
        <f>SUM(F302,F304,F306,F317)</f>
        <v>38210.599999999991</v>
      </c>
      <c r="G301" s="21">
        <f>SUM(G302,G304,G306,G317)</f>
        <v>0</v>
      </c>
      <c r="H301" s="21">
        <f t="shared" ref="H301:O301" si="219">SUM(H302,H304,H306,H317)</f>
        <v>0</v>
      </c>
      <c r="I301" s="21">
        <f t="shared" si="219"/>
        <v>38210.599999999991</v>
      </c>
      <c r="J301" s="21">
        <f t="shared" si="219"/>
        <v>1214</v>
      </c>
      <c r="K301" s="21">
        <f t="shared" si="219"/>
        <v>83.600000000000009</v>
      </c>
      <c r="L301" s="21">
        <f t="shared" si="219"/>
        <v>2303.5</v>
      </c>
      <c r="M301" s="21">
        <f t="shared" si="219"/>
        <v>41811.699999999997</v>
      </c>
      <c r="N301" s="21">
        <f>SUM(N302,N304,N306,N317)</f>
        <v>41311.699999999997</v>
      </c>
      <c r="O301" s="21">
        <f t="shared" si="219"/>
        <v>41311.699999999997</v>
      </c>
    </row>
    <row r="302" spans="1:15" ht="22.5" outlineLevel="1" x14ac:dyDescent="0.2">
      <c r="A302" s="12" t="s">
        <v>495</v>
      </c>
      <c r="B302" s="9" t="s">
        <v>494</v>
      </c>
      <c r="C302" s="10"/>
      <c r="D302" s="10"/>
      <c r="E302" s="11">
        <v>196.4</v>
      </c>
      <c r="F302" s="11">
        <f>SUM(F303)</f>
        <v>196.4</v>
      </c>
      <c r="G302" s="11">
        <f>SUM(G303)</f>
        <v>0</v>
      </c>
      <c r="H302" s="11">
        <f t="shared" ref="H302:O302" si="220">SUM(H303)</f>
        <v>0</v>
      </c>
      <c r="I302" s="21">
        <f t="shared" si="220"/>
        <v>196.4</v>
      </c>
      <c r="J302" s="11">
        <f t="shared" si="220"/>
        <v>0</v>
      </c>
      <c r="K302" s="11">
        <f t="shared" si="220"/>
        <v>0</v>
      </c>
      <c r="L302" s="11">
        <f t="shared" si="220"/>
        <v>0</v>
      </c>
      <c r="M302" s="21">
        <f t="shared" si="220"/>
        <v>196.4</v>
      </c>
      <c r="N302" s="11">
        <f t="shared" si="220"/>
        <v>196.4</v>
      </c>
      <c r="O302" s="11">
        <f t="shared" si="220"/>
        <v>196.4</v>
      </c>
    </row>
    <row r="303" spans="1:15" ht="22.5" outlineLevel="2" x14ac:dyDescent="0.2">
      <c r="A303" s="15" t="s">
        <v>495</v>
      </c>
      <c r="B303" s="13" t="s">
        <v>494</v>
      </c>
      <c r="C303" s="13" t="s">
        <v>11</v>
      </c>
      <c r="D303" s="13" t="s">
        <v>23</v>
      </c>
      <c r="E303" s="14">
        <v>196.4</v>
      </c>
      <c r="F303" s="14">
        <v>196.4</v>
      </c>
      <c r="G303" s="14"/>
      <c r="H303" s="14"/>
      <c r="I303" s="24">
        <f t="shared" ref="I303" si="221">F303-G303-H303</f>
        <v>196.4</v>
      </c>
      <c r="J303" s="14"/>
      <c r="K303" s="14"/>
      <c r="L303" s="14"/>
      <c r="M303" s="24">
        <f t="shared" ref="M303" si="222">SUM(I303:L303)</f>
        <v>196.4</v>
      </c>
      <c r="N303" s="28">
        <v>196.4</v>
      </c>
      <c r="O303" s="28">
        <v>196.4</v>
      </c>
    </row>
    <row r="304" spans="1:15" outlineLevel="1" x14ac:dyDescent="0.2">
      <c r="A304" s="12" t="s">
        <v>497</v>
      </c>
      <c r="B304" s="9" t="s">
        <v>496</v>
      </c>
      <c r="C304" s="10"/>
      <c r="D304" s="10"/>
      <c r="E304" s="11">
        <v>50</v>
      </c>
      <c r="F304" s="11">
        <f>SUM(F305)</f>
        <v>50</v>
      </c>
      <c r="G304" s="11">
        <f>SUM(G305)</f>
        <v>0</v>
      </c>
      <c r="H304" s="11">
        <f t="shared" ref="H304:O304" si="223">SUM(H305)</f>
        <v>0</v>
      </c>
      <c r="I304" s="21">
        <f t="shared" si="223"/>
        <v>50</v>
      </c>
      <c r="J304" s="11">
        <f t="shared" si="223"/>
        <v>0</v>
      </c>
      <c r="K304" s="11">
        <f t="shared" si="223"/>
        <v>0</v>
      </c>
      <c r="L304" s="11">
        <f t="shared" si="223"/>
        <v>0</v>
      </c>
      <c r="M304" s="21">
        <f t="shared" si="223"/>
        <v>50</v>
      </c>
      <c r="N304" s="11">
        <f t="shared" si="223"/>
        <v>50</v>
      </c>
      <c r="O304" s="11">
        <f t="shared" si="223"/>
        <v>50</v>
      </c>
    </row>
    <row r="305" spans="1:15" outlineLevel="2" x14ac:dyDescent="0.2">
      <c r="A305" s="15" t="s">
        <v>497</v>
      </c>
      <c r="B305" s="13" t="s">
        <v>496</v>
      </c>
      <c r="C305" s="13" t="s">
        <v>11</v>
      </c>
      <c r="D305" s="13" t="s">
        <v>227</v>
      </c>
      <c r="E305" s="14">
        <v>50</v>
      </c>
      <c r="F305" s="14">
        <v>50</v>
      </c>
      <c r="G305" s="14"/>
      <c r="H305" s="14"/>
      <c r="I305" s="24">
        <f t="shared" ref="I305" si="224">F305-G305-H305</f>
        <v>50</v>
      </c>
      <c r="J305" s="14"/>
      <c r="K305" s="14"/>
      <c r="L305" s="14"/>
      <c r="M305" s="24">
        <f t="shared" ref="M305" si="225">SUM(I305:L305)</f>
        <v>50</v>
      </c>
      <c r="N305" s="28">
        <v>50</v>
      </c>
      <c r="O305" s="28">
        <v>50</v>
      </c>
    </row>
    <row r="306" spans="1:15" ht="33.75" outlineLevel="1" x14ac:dyDescent="0.2">
      <c r="A306" s="12" t="s">
        <v>499</v>
      </c>
      <c r="B306" s="9" t="s">
        <v>498</v>
      </c>
      <c r="C306" s="10"/>
      <c r="D306" s="10"/>
      <c r="E306" s="11">
        <v>36267.800000000003</v>
      </c>
      <c r="F306" s="11">
        <f>SUM(F307:F316)</f>
        <v>36267.69999999999</v>
      </c>
      <c r="G306" s="11">
        <f>SUM(G307:G316)</f>
        <v>0</v>
      </c>
      <c r="H306" s="11">
        <f t="shared" ref="H306:O306" si="226">SUM(H307:H316)</f>
        <v>0</v>
      </c>
      <c r="I306" s="21">
        <f t="shared" si="226"/>
        <v>36267.69999999999</v>
      </c>
      <c r="J306" s="11">
        <f t="shared" si="226"/>
        <v>1214</v>
      </c>
      <c r="K306" s="11">
        <f t="shared" si="226"/>
        <v>83.600000000000009</v>
      </c>
      <c r="L306" s="11">
        <f t="shared" si="226"/>
        <v>0</v>
      </c>
      <c r="M306" s="21">
        <f t="shared" si="226"/>
        <v>37565.299999999996</v>
      </c>
      <c r="N306" s="11">
        <f t="shared" ref="N306" si="227">SUM(N307:N316)</f>
        <v>37565.299999999996</v>
      </c>
      <c r="O306" s="11">
        <f t="shared" si="226"/>
        <v>37565.299999999996</v>
      </c>
    </row>
    <row r="307" spans="1:15" outlineLevel="2" x14ac:dyDescent="0.2">
      <c r="A307" s="15" t="s">
        <v>502</v>
      </c>
      <c r="B307" s="13" t="s">
        <v>500</v>
      </c>
      <c r="C307" s="13" t="s">
        <v>11</v>
      </c>
      <c r="D307" s="13" t="s">
        <v>501</v>
      </c>
      <c r="E307" s="14">
        <v>2707.1</v>
      </c>
      <c r="F307" s="14">
        <v>2707.1</v>
      </c>
      <c r="G307" s="14"/>
      <c r="H307" s="14"/>
      <c r="I307" s="24">
        <f t="shared" ref="I307:I316" si="228">F307-G307-H307</f>
        <v>2707.1</v>
      </c>
      <c r="J307" s="14">
        <v>101.6</v>
      </c>
      <c r="K307" s="14"/>
      <c r="L307" s="14"/>
      <c r="M307" s="24">
        <f t="shared" ref="M307:M316" si="229">SUM(I307:L307)</f>
        <v>2808.7</v>
      </c>
      <c r="N307" s="28">
        <v>2808.6</v>
      </c>
      <c r="O307" s="28">
        <v>2808.6</v>
      </c>
    </row>
    <row r="308" spans="1:15" ht="22.5" outlineLevel="2" x14ac:dyDescent="0.2">
      <c r="A308" s="15" t="s">
        <v>504</v>
      </c>
      <c r="B308" s="13" t="s">
        <v>503</v>
      </c>
      <c r="C308" s="13" t="s">
        <v>11</v>
      </c>
      <c r="D308" s="13" t="s">
        <v>73</v>
      </c>
      <c r="E308" s="14">
        <v>6315.2</v>
      </c>
      <c r="F308" s="14">
        <v>6315.2</v>
      </c>
      <c r="G308" s="14"/>
      <c r="H308" s="14"/>
      <c r="I308" s="24">
        <f t="shared" si="228"/>
        <v>6315.2</v>
      </c>
      <c r="J308" s="14">
        <v>248.6</v>
      </c>
      <c r="K308" s="14"/>
      <c r="L308" s="14"/>
      <c r="M308" s="24">
        <f t="shared" si="229"/>
        <v>6563.8</v>
      </c>
      <c r="N308" s="28">
        <v>6563.8</v>
      </c>
      <c r="O308" s="28">
        <v>6563.8</v>
      </c>
    </row>
    <row r="309" spans="1:15" outlineLevel="2" x14ac:dyDescent="0.2">
      <c r="A309" s="48" t="s">
        <v>245</v>
      </c>
      <c r="B309" s="13" t="s">
        <v>505</v>
      </c>
      <c r="C309" s="13" t="s">
        <v>11</v>
      </c>
      <c r="D309" s="13" t="s">
        <v>73</v>
      </c>
      <c r="E309" s="14">
        <v>12920.4</v>
      </c>
      <c r="F309" s="14">
        <v>12920.4</v>
      </c>
      <c r="G309" s="14"/>
      <c r="H309" s="14"/>
      <c r="I309" s="24">
        <f t="shared" si="228"/>
        <v>12920.4</v>
      </c>
      <c r="J309" s="14">
        <v>498.3</v>
      </c>
      <c r="K309" s="14"/>
      <c r="L309" s="14"/>
      <c r="M309" s="24">
        <f t="shared" si="229"/>
        <v>13418.699999999999</v>
      </c>
      <c r="N309" s="28">
        <v>13418.8</v>
      </c>
      <c r="O309" s="28">
        <v>13418.8</v>
      </c>
    </row>
    <row r="310" spans="1:15" outlineLevel="2" x14ac:dyDescent="0.2">
      <c r="A310" s="49"/>
      <c r="B310" s="13" t="s">
        <v>505</v>
      </c>
      <c r="C310" s="13" t="s">
        <v>77</v>
      </c>
      <c r="D310" s="13" t="s">
        <v>78</v>
      </c>
      <c r="E310" s="14">
        <v>946.3</v>
      </c>
      <c r="F310" s="14">
        <v>946.3</v>
      </c>
      <c r="G310" s="14"/>
      <c r="H310" s="14"/>
      <c r="I310" s="24">
        <f t="shared" si="228"/>
        <v>946.3</v>
      </c>
      <c r="J310" s="14">
        <v>34.1</v>
      </c>
      <c r="K310" s="14"/>
      <c r="L310" s="14"/>
      <c r="M310" s="24">
        <f t="shared" si="229"/>
        <v>980.4</v>
      </c>
      <c r="N310" s="28">
        <v>980.4</v>
      </c>
      <c r="O310" s="28">
        <v>980.4</v>
      </c>
    </row>
    <row r="311" spans="1:15" outlineLevel="2" x14ac:dyDescent="0.2">
      <c r="A311" s="50"/>
      <c r="B311" s="13" t="s">
        <v>505</v>
      </c>
      <c r="C311" s="13" t="s">
        <v>506</v>
      </c>
      <c r="D311" s="13" t="s">
        <v>76</v>
      </c>
      <c r="E311" s="14">
        <v>1447</v>
      </c>
      <c r="F311" s="14">
        <v>1447</v>
      </c>
      <c r="G311" s="14"/>
      <c r="H311" s="14"/>
      <c r="I311" s="24">
        <f t="shared" si="228"/>
        <v>1447</v>
      </c>
      <c r="J311" s="14">
        <v>45.1</v>
      </c>
      <c r="K311" s="14"/>
      <c r="L311" s="14"/>
      <c r="M311" s="24">
        <f t="shared" si="229"/>
        <v>1492.1</v>
      </c>
      <c r="N311" s="28">
        <v>1492.1</v>
      </c>
      <c r="O311" s="28">
        <v>1492.1</v>
      </c>
    </row>
    <row r="312" spans="1:15" ht="22.5" outlineLevel="2" x14ac:dyDescent="0.2">
      <c r="A312" s="15" t="s">
        <v>508</v>
      </c>
      <c r="B312" s="13" t="s">
        <v>507</v>
      </c>
      <c r="C312" s="13" t="s">
        <v>11</v>
      </c>
      <c r="D312" s="13" t="s">
        <v>73</v>
      </c>
      <c r="E312" s="14">
        <v>7271.4</v>
      </c>
      <c r="F312" s="14">
        <v>7271.4</v>
      </c>
      <c r="G312" s="14"/>
      <c r="H312" s="14"/>
      <c r="I312" s="24">
        <f t="shared" si="228"/>
        <v>7271.4</v>
      </c>
      <c r="J312" s="14">
        <v>286.3</v>
      </c>
      <c r="K312" s="14"/>
      <c r="L312" s="14"/>
      <c r="M312" s="24">
        <f t="shared" si="229"/>
        <v>7557.7</v>
      </c>
      <c r="N312" s="28">
        <v>7557.7</v>
      </c>
      <c r="O312" s="28">
        <v>7557.7</v>
      </c>
    </row>
    <row r="313" spans="1:15" outlineLevel="2" x14ac:dyDescent="0.2">
      <c r="A313" s="48" t="s">
        <v>510</v>
      </c>
      <c r="B313" s="13" t="s">
        <v>509</v>
      </c>
      <c r="C313" s="13" t="s">
        <v>11</v>
      </c>
      <c r="D313" s="13" t="s">
        <v>73</v>
      </c>
      <c r="E313" s="14">
        <v>4220.7</v>
      </c>
      <c r="F313" s="14">
        <v>4220.7</v>
      </c>
      <c r="G313" s="14"/>
      <c r="H313" s="14"/>
      <c r="I313" s="24">
        <f t="shared" si="228"/>
        <v>4220.7</v>
      </c>
      <c r="J313" s="14"/>
      <c r="K313" s="14">
        <v>81.900000000000006</v>
      </c>
      <c r="L313" s="14"/>
      <c r="M313" s="24">
        <f t="shared" si="229"/>
        <v>4302.5999999999995</v>
      </c>
      <c r="N313" s="28">
        <v>4302.6000000000004</v>
      </c>
      <c r="O313" s="28">
        <v>4302.6000000000004</v>
      </c>
    </row>
    <row r="314" spans="1:15" outlineLevel="2" x14ac:dyDescent="0.2">
      <c r="A314" s="49"/>
      <c r="B314" s="13" t="s">
        <v>509</v>
      </c>
      <c r="C314" s="13" t="s">
        <v>77</v>
      </c>
      <c r="D314" s="13" t="s">
        <v>78</v>
      </c>
      <c r="E314" s="14">
        <v>91.4</v>
      </c>
      <c r="F314" s="14">
        <v>91.4</v>
      </c>
      <c r="G314" s="14"/>
      <c r="H314" s="14"/>
      <c r="I314" s="24">
        <f t="shared" si="228"/>
        <v>91.4</v>
      </c>
      <c r="J314" s="14"/>
      <c r="K314" s="14"/>
      <c r="L314" s="14"/>
      <c r="M314" s="24">
        <f t="shared" si="229"/>
        <v>91.4</v>
      </c>
      <c r="N314" s="28">
        <v>91.4</v>
      </c>
      <c r="O314" s="28">
        <v>91.4</v>
      </c>
    </row>
    <row r="315" spans="1:15" outlineLevel="2" x14ac:dyDescent="0.2">
      <c r="A315" s="49"/>
      <c r="B315" s="13" t="s">
        <v>509</v>
      </c>
      <c r="C315" s="13" t="s">
        <v>77</v>
      </c>
      <c r="D315" s="13" t="s">
        <v>23</v>
      </c>
      <c r="E315" s="14">
        <v>84.6</v>
      </c>
      <c r="F315" s="14">
        <v>84.6</v>
      </c>
      <c r="G315" s="14"/>
      <c r="H315" s="14"/>
      <c r="I315" s="24">
        <f t="shared" si="228"/>
        <v>84.6</v>
      </c>
      <c r="J315" s="14"/>
      <c r="K315" s="14"/>
      <c r="L315" s="14"/>
      <c r="M315" s="24">
        <f t="shared" si="229"/>
        <v>84.6</v>
      </c>
      <c r="N315" s="28">
        <v>84.6</v>
      </c>
      <c r="O315" s="28">
        <v>84.6</v>
      </c>
    </row>
    <row r="316" spans="1:15" outlineLevel="2" x14ac:dyDescent="0.2">
      <c r="A316" s="54"/>
      <c r="B316" s="13" t="s">
        <v>509</v>
      </c>
      <c r="C316" s="13" t="s">
        <v>506</v>
      </c>
      <c r="D316" s="13" t="s">
        <v>76</v>
      </c>
      <c r="E316" s="14">
        <v>263.60000000000002</v>
      </c>
      <c r="F316" s="14">
        <v>263.60000000000002</v>
      </c>
      <c r="G316" s="14"/>
      <c r="H316" s="14"/>
      <c r="I316" s="24">
        <f t="shared" si="228"/>
        <v>263.60000000000002</v>
      </c>
      <c r="J316" s="14"/>
      <c r="K316" s="14">
        <v>1.7</v>
      </c>
      <c r="L316" s="14"/>
      <c r="M316" s="24">
        <f t="shared" si="229"/>
        <v>265.3</v>
      </c>
      <c r="N316" s="28">
        <v>265.3</v>
      </c>
      <c r="O316" s="28">
        <v>265.3</v>
      </c>
    </row>
    <row r="317" spans="1:15" outlineLevel="1" x14ac:dyDescent="0.2">
      <c r="A317" s="12" t="s">
        <v>512</v>
      </c>
      <c r="B317" s="9" t="s">
        <v>511</v>
      </c>
      <c r="C317" s="10"/>
      <c r="D317" s="10"/>
      <c r="E317" s="11">
        <v>1696.4</v>
      </c>
      <c r="F317" s="11">
        <f t="shared" ref="F317:O317" si="230">SUM(F318:F321)</f>
        <v>1696.5</v>
      </c>
      <c r="G317" s="11">
        <f t="shared" si="230"/>
        <v>0</v>
      </c>
      <c r="H317" s="11">
        <f t="shared" si="230"/>
        <v>0</v>
      </c>
      <c r="I317" s="21">
        <f t="shared" si="230"/>
        <v>1696.5</v>
      </c>
      <c r="J317" s="11">
        <f t="shared" si="230"/>
        <v>0</v>
      </c>
      <c r="K317" s="11">
        <f t="shared" si="230"/>
        <v>0</v>
      </c>
      <c r="L317" s="11">
        <f t="shared" si="230"/>
        <v>2303.5</v>
      </c>
      <c r="M317" s="21">
        <f t="shared" si="230"/>
        <v>4000</v>
      </c>
      <c r="N317" s="11">
        <f t="shared" si="230"/>
        <v>3500</v>
      </c>
      <c r="O317" s="11">
        <f t="shared" si="230"/>
        <v>3500</v>
      </c>
    </row>
    <row r="318" spans="1:15" ht="22.5" outlineLevel="2" x14ac:dyDescent="0.2">
      <c r="A318" s="15" t="s">
        <v>514</v>
      </c>
      <c r="B318" s="13" t="s">
        <v>513</v>
      </c>
      <c r="C318" s="13" t="s">
        <v>75</v>
      </c>
      <c r="D318" s="13" t="s">
        <v>515</v>
      </c>
      <c r="E318" s="14">
        <v>1140.3</v>
      </c>
      <c r="F318" s="14">
        <v>1140.3</v>
      </c>
      <c r="G318" s="14"/>
      <c r="H318" s="14"/>
      <c r="I318" s="24">
        <f t="shared" ref="I318:I321" si="231">F318-G318-H318</f>
        <v>1140.3</v>
      </c>
      <c r="J318" s="14"/>
      <c r="K318" s="14"/>
      <c r="L318" s="14">
        <v>359.7</v>
      </c>
      <c r="M318" s="24">
        <f t="shared" ref="M318:N321" si="232">SUM(I318:L318)</f>
        <v>1500</v>
      </c>
      <c r="N318" s="24">
        <v>1000</v>
      </c>
      <c r="O318" s="14">
        <v>1000</v>
      </c>
    </row>
    <row r="319" spans="1:15" ht="45" outlineLevel="2" x14ac:dyDescent="0.2">
      <c r="A319" s="15" t="s">
        <v>517</v>
      </c>
      <c r="B319" s="13" t="s">
        <v>516</v>
      </c>
      <c r="C319" s="13" t="s">
        <v>75</v>
      </c>
      <c r="D319" s="13" t="s">
        <v>515</v>
      </c>
      <c r="E319" s="14">
        <v>500</v>
      </c>
      <c r="F319" s="14">
        <v>500</v>
      </c>
      <c r="G319" s="14"/>
      <c r="H319" s="14"/>
      <c r="I319" s="24">
        <f t="shared" si="231"/>
        <v>500</v>
      </c>
      <c r="J319" s="14"/>
      <c r="K319" s="14"/>
      <c r="L319" s="14"/>
      <c r="M319" s="24">
        <f t="shared" si="232"/>
        <v>500</v>
      </c>
      <c r="N319" s="24">
        <f t="shared" si="232"/>
        <v>500</v>
      </c>
      <c r="O319" s="14">
        <v>500</v>
      </c>
    </row>
    <row r="320" spans="1:15" ht="33.75" outlineLevel="2" x14ac:dyDescent="0.2">
      <c r="A320" s="15" t="s">
        <v>519</v>
      </c>
      <c r="B320" s="13" t="s">
        <v>518</v>
      </c>
      <c r="C320" s="13" t="s">
        <v>75</v>
      </c>
      <c r="D320" s="13" t="s">
        <v>23</v>
      </c>
      <c r="E320" s="14">
        <v>56.2</v>
      </c>
      <c r="F320" s="14">
        <v>56.2</v>
      </c>
      <c r="G320" s="14"/>
      <c r="H320" s="14"/>
      <c r="I320" s="24">
        <f t="shared" ref="I320" si="233">F320-G320-H320</f>
        <v>56.2</v>
      </c>
      <c r="J320" s="14"/>
      <c r="K320" s="14"/>
      <c r="L320" s="14">
        <v>443.8</v>
      </c>
      <c r="M320" s="24">
        <f t="shared" ref="M320" si="234">SUM(I320:L320)</f>
        <v>500</v>
      </c>
      <c r="N320" s="24">
        <v>500</v>
      </c>
      <c r="O320" s="14">
        <v>500</v>
      </c>
    </row>
    <row r="321" spans="1:15" ht="33.75" outlineLevel="2" x14ac:dyDescent="0.2">
      <c r="A321" s="15" t="s">
        <v>542</v>
      </c>
      <c r="B321" s="27" t="s">
        <v>531</v>
      </c>
      <c r="C321" s="13" t="s">
        <v>75</v>
      </c>
      <c r="D321" s="13" t="s">
        <v>23</v>
      </c>
      <c r="E321" s="14"/>
      <c r="F321" s="14"/>
      <c r="G321" s="14"/>
      <c r="H321" s="14"/>
      <c r="I321" s="24">
        <f t="shared" si="231"/>
        <v>0</v>
      </c>
      <c r="J321" s="14"/>
      <c r="K321" s="14"/>
      <c r="L321" s="14">
        <v>1500</v>
      </c>
      <c r="M321" s="24">
        <f t="shared" si="232"/>
        <v>1500</v>
      </c>
      <c r="N321" s="14">
        <v>1500</v>
      </c>
      <c r="O321" s="14">
        <v>1500</v>
      </c>
    </row>
  </sheetData>
  <mergeCells count="21">
    <mergeCell ref="A248:A251"/>
    <mergeCell ref="A252:A254"/>
    <mergeCell ref="A313:A316"/>
    <mergeCell ref="A309:A311"/>
    <mergeCell ref="A284:A285"/>
    <mergeCell ref="A153:A159"/>
    <mergeCell ref="A162:A165"/>
    <mergeCell ref="A181:A184"/>
    <mergeCell ref="A187:A189"/>
    <mergeCell ref="A213:A214"/>
    <mergeCell ref="A111:A112"/>
    <mergeCell ref="A113:A117"/>
    <mergeCell ref="A142:A145"/>
    <mergeCell ref="A147:A148"/>
    <mergeCell ref="A150:A152"/>
    <mergeCell ref="A2:O2"/>
    <mergeCell ref="B3:G3"/>
    <mergeCell ref="A39:A48"/>
    <mergeCell ref="A83:A85"/>
    <mergeCell ref="A109:A110"/>
    <mergeCell ref="A4:B4"/>
  </mergeCells>
  <pageMargins left="0.47244094488188981" right="0.35433070866141736" top="0.39370078740157483" bottom="0.39370078740157483" header="0.11811023622047245" footer="0.11811023622047245"/>
  <pageSetup paperSize="9" scale="82" firstPageNumber="128" orientation="landscape" useFirstPageNumber="1" r:id="rId1"/>
  <headerFooter alignWithMargins="0">
    <oddFooter>&amp;C&amp;P</oddFooter>
  </headerFooter>
  <rowBreaks count="1" manualBreakCount="1">
    <brk id="301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Бюджет!SIGN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rep:2.54.0.275</dc:description>
  <cp:lastModifiedBy>Лидия В. Сутыгина</cp:lastModifiedBy>
  <cp:lastPrinted>2022-11-09T05:29:54Z</cp:lastPrinted>
  <dcterms:created xsi:type="dcterms:W3CDTF">2022-10-27T10:55:42Z</dcterms:created>
  <dcterms:modified xsi:type="dcterms:W3CDTF">2022-11-09T05:30:15Z</dcterms:modified>
</cp:coreProperties>
</file>