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75" yWindow="4320" windowWidth="17520" windowHeight="12375"/>
  </bookViews>
  <sheets>
    <sheet name="Лист1" sheetId="1" r:id="rId1"/>
    <sheet name="Лист2" sheetId="2" r:id="rId2"/>
  </sheets>
  <definedNames>
    <definedName name="_xlnm._FilterDatabase" localSheetId="0" hidden="1">Лист1!$E$16:$E$181</definedName>
    <definedName name="Z_11567F2F_C1C9_43EC_BD2A_AFB0FBEE657B_.wvu.Cols" localSheetId="1" hidden="1">Лист2!$F:$G</definedName>
    <definedName name="Z_11567F2F_C1C9_43EC_BD2A_AFB0FBEE657B_.wvu.FilterData" localSheetId="0" hidden="1">Лист1!$E$16:$E$181</definedName>
    <definedName name="Z_11567F2F_C1C9_43EC_BD2A_AFB0FBEE657B_.wvu.PrintArea" localSheetId="0" hidden="1">Лист1!$A$5:$V$181</definedName>
    <definedName name="Z_11567F2F_C1C9_43EC_BD2A_AFB0FBEE657B_.wvu.PrintArea" localSheetId="1" hidden="1">Лист2!$A$1:$O$19</definedName>
    <definedName name="Z_11567F2F_C1C9_43EC_BD2A_AFB0FBEE657B_.wvu.PrintTitles" localSheetId="0" hidden="1">Лист1!$9:$12</definedName>
    <definedName name="Z_8DBC8541_9868_41A7_9A9F_A27FC80CBA37_.wvu.Cols" localSheetId="1" hidden="1">Лист2!$F:$G</definedName>
    <definedName name="Z_8DBC8541_9868_41A7_9A9F_A27FC80CBA37_.wvu.FilterData" localSheetId="0" hidden="1">Лист1!$E$16:$E$181</definedName>
    <definedName name="Z_8DBC8541_9868_41A7_9A9F_A27FC80CBA37_.wvu.PrintArea" localSheetId="0" hidden="1">Лист1!$A$5:$V$181</definedName>
    <definedName name="Z_8DBC8541_9868_41A7_9A9F_A27FC80CBA37_.wvu.PrintArea" localSheetId="1" hidden="1">Лист2!$A$1:$O$19</definedName>
    <definedName name="Z_8DBC8541_9868_41A7_9A9F_A27FC80CBA37_.wvu.PrintTitles" localSheetId="0" hidden="1">Лист1!$9:$12</definedName>
    <definedName name="Z_BABD61A3_6A51_407B_8C81_60ED34B253AA_.wvu.Cols" localSheetId="1" hidden="1">Лист2!$F:$G</definedName>
    <definedName name="Z_BABD61A3_6A51_407B_8C81_60ED34B253AA_.wvu.FilterData" localSheetId="0" hidden="1">Лист1!$E$16:$E$181</definedName>
    <definedName name="Z_BABD61A3_6A51_407B_8C81_60ED34B253AA_.wvu.PrintArea" localSheetId="0" hidden="1">Лист1!$A$5:$V$181</definedName>
    <definedName name="Z_BABD61A3_6A51_407B_8C81_60ED34B253AA_.wvu.PrintArea" localSheetId="1" hidden="1">Лист2!$A$1:$O$19</definedName>
    <definedName name="Z_BABD61A3_6A51_407B_8C81_60ED34B253AA_.wvu.PrintTitles" localSheetId="0" hidden="1">Лист1!$9:$12</definedName>
    <definedName name="Z_CFE875CB_1045_45F7_825E_02100661E885_.wvu.Cols" localSheetId="1" hidden="1">Лист2!$F:$G</definedName>
    <definedName name="Z_CFE875CB_1045_45F7_825E_02100661E885_.wvu.FilterData" localSheetId="0" hidden="1">Лист1!$A$12:$V$181</definedName>
    <definedName name="Z_CFE875CB_1045_45F7_825E_02100661E885_.wvu.PrintArea" localSheetId="0" hidden="1">Лист1!$A$5:$V$181</definedName>
    <definedName name="Z_CFE875CB_1045_45F7_825E_02100661E885_.wvu.PrintArea" localSheetId="1" hidden="1">Лист2!$A$1:$O$19</definedName>
    <definedName name="Z_CFE875CB_1045_45F7_825E_02100661E885_.wvu.PrintTitles" localSheetId="0" hidden="1">Лист1!$9:$12</definedName>
    <definedName name="Z_FE09AB06_1ECE_4486_BCA1_E9D85830708B_.wvu.Cols" localSheetId="0" hidden="1">Лист1!$J:$M,Лист1!$V:$V</definedName>
    <definedName name="Z_FE09AB06_1ECE_4486_BCA1_E9D85830708B_.wvu.Cols" localSheetId="1" hidden="1">Лист2!$F:$G</definedName>
    <definedName name="Z_FE09AB06_1ECE_4486_BCA1_E9D85830708B_.wvu.FilterData" localSheetId="0" hidden="1">Лист1!$E$16:$E$181</definedName>
    <definedName name="Z_FE09AB06_1ECE_4486_BCA1_E9D85830708B_.wvu.PrintArea" localSheetId="0" hidden="1">Лист1!$A$1:$V$181</definedName>
    <definedName name="Z_FE09AB06_1ECE_4486_BCA1_E9D85830708B_.wvu.PrintArea" localSheetId="1" hidden="1">Лист2!$A$1:$O$19</definedName>
    <definedName name="Z_FE09AB06_1ECE_4486_BCA1_E9D85830708B_.wvu.PrintTitles" localSheetId="0" hidden="1">Лист1!$9:$12</definedName>
    <definedName name="Z_FE09AB06_1ECE_4486_BCA1_E9D85830708B_.wvu.Rows" localSheetId="0" hidden="1">Лист1!$1:$4,Лист1!$151:$153</definedName>
    <definedName name="_xlnm.Print_Titles" localSheetId="0">Лист1!$9:$12</definedName>
    <definedName name="_xlnm.Print_Area" localSheetId="0">Лист1!$A$5:$V$181</definedName>
    <definedName name="_xlnm.Print_Area" localSheetId="1">Лист2!$A$1:$O$19</definedName>
  </definedNames>
  <calcPr calcId="145621" fullPrecision="0"/>
  <customWorkbookViews>
    <customWorkbookView name="Волкова - Личное представление" guid="{11567F2F-C1C9-43EC-BD2A-AFB0FBEE657B}" mergeInterval="0" personalView="1" maximized="1" windowWidth="1916" windowHeight="575" activeSheetId="1"/>
    <customWorkbookView name="gmp - Личное представление" guid="{8DBC8541-9868-41A7-9A9F-A27FC80CBA37}" mergeInterval="0" personalView="1" maximized="1" xWindow="1" yWindow="1" windowWidth="1916" windowHeight="845" activeSheetId="1"/>
    <customWorkbookView name="nma - Личное представление" guid="{FE09AB06-1ECE-4486-BCA1-E9D85830708B}" mergeInterval="0" personalView="1" xWindow="-35" yWindow="316" windowWidth="1148" windowHeight="787" activeSheetId="1"/>
    <customWorkbookView name="sgl - Личное представление" guid="{CFE875CB-1045-45F7-825E-02100661E885}" mergeInterval="0" personalView="1" maximized="1" xWindow="1" yWindow="1" windowWidth="1916" windowHeight="777" activeSheetId="1"/>
    <customWorkbookView name="pvn - Личное представление" guid="{BABD61A3-6A51-407B-8C81-60ED34B253AA}" mergeInterval="0" personalView="1" maximized="1" xWindow="1" yWindow="1" windowWidth="1916" windowHeight="846" activeSheetId="1"/>
  </customWorkbookViews>
</workbook>
</file>

<file path=xl/calcChain.xml><?xml version="1.0" encoding="utf-8"?>
<calcChain xmlns="http://schemas.openxmlformats.org/spreadsheetml/2006/main">
  <c r="I91" i="1" l="1"/>
  <c r="J25" i="1" l="1"/>
  <c r="J24" i="1"/>
  <c r="J23" i="1"/>
  <c r="J20" i="1"/>
  <c r="J19" i="1"/>
  <c r="J18" i="1"/>
  <c r="M21" i="1"/>
  <c r="L21" i="1"/>
  <c r="K21" i="1"/>
  <c r="J21" i="1"/>
  <c r="J144" i="1"/>
  <c r="J142" i="1"/>
  <c r="J141" i="1"/>
  <c r="J138" i="1"/>
  <c r="J135" i="1"/>
  <c r="J128" i="1"/>
  <c r="J124" i="1"/>
  <c r="J119" i="1"/>
  <c r="J115" i="1"/>
  <c r="J114" i="1"/>
  <c r="J112" i="1"/>
  <c r="M112" i="1"/>
  <c r="L112" i="1"/>
  <c r="K112" i="1"/>
  <c r="J110" i="1"/>
  <c r="J103" i="1"/>
  <c r="J98" i="1"/>
  <c r="J94" i="1"/>
  <c r="J90" i="1"/>
  <c r="J89" i="1"/>
  <c r="J88" i="1"/>
  <c r="J102" i="1"/>
  <c r="G33" i="1"/>
  <c r="H33" i="1"/>
  <c r="G16" i="1"/>
  <c r="R98" i="1"/>
  <c r="N98" i="1"/>
  <c r="F98" i="1"/>
  <c r="T16" i="1"/>
  <c r="U16" i="1"/>
  <c r="S16" i="1"/>
  <c r="P16" i="1"/>
  <c r="Q16" i="1"/>
  <c r="O16" i="1"/>
  <c r="H16" i="1"/>
  <c r="R18" i="1"/>
  <c r="N18" i="1"/>
  <c r="F18" i="1"/>
  <c r="T21" i="1"/>
  <c r="U21" i="1"/>
  <c r="S21" i="1"/>
  <c r="P21" i="1"/>
  <c r="Q21" i="1"/>
  <c r="O21" i="1"/>
  <c r="H21" i="1"/>
  <c r="I21" i="1"/>
  <c r="G21" i="1"/>
  <c r="I16" i="1"/>
  <c r="T133" i="1"/>
  <c r="U133" i="1"/>
  <c r="S133" i="1"/>
  <c r="P133" i="1"/>
  <c r="Q133" i="1"/>
  <c r="O133" i="1"/>
  <c r="H133" i="1"/>
  <c r="I133" i="1"/>
  <c r="G133" i="1"/>
  <c r="R135" i="1"/>
  <c r="N135" i="1"/>
  <c r="F135" i="1"/>
  <c r="T122" i="1"/>
  <c r="U122" i="1"/>
  <c r="S122" i="1"/>
  <c r="P122" i="1"/>
  <c r="Q122" i="1"/>
  <c r="O122" i="1"/>
  <c r="H122" i="1"/>
  <c r="I122" i="1"/>
  <c r="K122" i="1"/>
  <c r="L122" i="1"/>
  <c r="M122" i="1"/>
  <c r="G122" i="1"/>
  <c r="F124" i="1"/>
  <c r="N124" i="1"/>
  <c r="R124" i="1"/>
  <c r="U117" i="1"/>
  <c r="P117" i="1"/>
  <c r="Q117" i="1"/>
  <c r="O117" i="1"/>
  <c r="H117" i="1"/>
  <c r="I117" i="1"/>
  <c r="G117" i="1"/>
  <c r="N119" i="1"/>
  <c r="F119" i="1"/>
  <c r="U112" i="1"/>
  <c r="T112" i="1"/>
  <c r="S112" i="1"/>
  <c r="Q112" i="1"/>
  <c r="P112" i="1"/>
  <c r="O112" i="1"/>
  <c r="R115" i="1"/>
  <c r="R114" i="1"/>
  <c r="N115" i="1"/>
  <c r="N114" i="1"/>
  <c r="G112" i="1"/>
  <c r="I112" i="1"/>
  <c r="H112" i="1"/>
  <c r="F115" i="1"/>
  <c r="F114" i="1"/>
  <c r="T96" i="1"/>
  <c r="U96" i="1"/>
  <c r="S96" i="1"/>
  <c r="P96" i="1"/>
  <c r="Q96" i="1"/>
  <c r="O96" i="1"/>
  <c r="H96" i="1"/>
  <c r="I96" i="1"/>
  <c r="G96" i="1"/>
  <c r="T92" i="1"/>
  <c r="U92" i="1"/>
  <c r="S92" i="1"/>
  <c r="P92" i="1"/>
  <c r="Q92" i="1"/>
  <c r="O92" i="1"/>
  <c r="H92" i="1"/>
  <c r="I92" i="1"/>
  <c r="G92" i="1"/>
  <c r="R94" i="1"/>
  <c r="N94" i="1"/>
  <c r="F94" i="1"/>
  <c r="I33" i="1"/>
  <c r="P33" i="1"/>
  <c r="Q33" i="1"/>
  <c r="O33" i="1"/>
  <c r="T33" i="1"/>
  <c r="U33" i="1"/>
  <c r="S33" i="1"/>
  <c r="R35" i="1"/>
  <c r="N35" i="1"/>
  <c r="F35" i="1"/>
  <c r="R144" i="1"/>
  <c r="N144" i="1"/>
  <c r="F144" i="1"/>
  <c r="R141" i="1"/>
  <c r="R142" i="1"/>
  <c r="N142" i="1"/>
  <c r="N141" i="1"/>
  <c r="F141" i="1"/>
  <c r="F142" i="1"/>
  <c r="R138" i="1"/>
  <c r="F138" i="1"/>
  <c r="N138" i="1"/>
  <c r="F139" i="1"/>
  <c r="J139" i="1"/>
  <c r="N139" i="1"/>
  <c r="R139" i="1"/>
  <c r="T126" i="1"/>
  <c r="U126" i="1"/>
  <c r="S126" i="1"/>
  <c r="P126" i="1"/>
  <c r="Q126" i="1"/>
  <c r="O126" i="1"/>
  <c r="H126" i="1"/>
  <c r="I126" i="1"/>
  <c r="G126" i="1"/>
  <c r="R128" i="1"/>
  <c r="N128" i="1"/>
  <c r="F128" i="1"/>
  <c r="H108" i="1"/>
  <c r="I108" i="1"/>
  <c r="G108" i="1"/>
  <c r="P108" i="1"/>
  <c r="Q108" i="1"/>
  <c r="O108" i="1"/>
  <c r="T108" i="1"/>
  <c r="U108" i="1"/>
  <c r="S108" i="1"/>
  <c r="R110" i="1"/>
  <c r="N110" i="1"/>
  <c r="F110" i="1"/>
  <c r="F111" i="1"/>
  <c r="J111" i="1"/>
  <c r="N111" i="1"/>
  <c r="R111" i="1"/>
  <c r="S100" i="1"/>
  <c r="P100" i="1"/>
  <c r="Q100" i="1"/>
  <c r="O100" i="1"/>
  <c r="H100" i="1"/>
  <c r="I100" i="1"/>
  <c r="G100" i="1"/>
  <c r="R103" i="1"/>
  <c r="N103" i="1"/>
  <c r="F103" i="1"/>
  <c r="T60" i="1"/>
  <c r="U60" i="1"/>
  <c r="S60" i="1"/>
  <c r="P60" i="1"/>
  <c r="Q60" i="1"/>
  <c r="O60" i="1"/>
  <c r="H60" i="1"/>
  <c r="I60" i="1"/>
  <c r="G60" i="1"/>
  <c r="R69" i="1"/>
  <c r="N69" i="1"/>
  <c r="F69" i="1"/>
  <c r="R78" i="1"/>
  <c r="R79" i="1"/>
  <c r="R80" i="1"/>
  <c r="N78" i="1"/>
  <c r="N79" i="1"/>
  <c r="N80" i="1"/>
  <c r="F78" i="1"/>
  <c r="F79" i="1"/>
  <c r="F80" i="1"/>
  <c r="H74" i="1"/>
  <c r="I74" i="1"/>
  <c r="G74" i="1"/>
  <c r="P74" i="1"/>
  <c r="Q74" i="1"/>
  <c r="O74" i="1"/>
  <c r="T74" i="1"/>
  <c r="S74" i="1"/>
  <c r="R76" i="1"/>
  <c r="F76" i="1"/>
  <c r="N76" i="1"/>
  <c r="R73" i="1"/>
  <c r="N73" i="1"/>
  <c r="F73" i="1"/>
  <c r="R67" i="1"/>
  <c r="N67" i="1"/>
  <c r="F67" i="1"/>
  <c r="R64" i="1"/>
  <c r="N64" i="1"/>
  <c r="F64" i="1"/>
  <c r="R63" i="1"/>
  <c r="N63" i="1"/>
  <c r="F63" i="1"/>
  <c r="R19" i="1"/>
  <c r="R20" i="1"/>
  <c r="N19" i="1"/>
  <c r="N20" i="1"/>
  <c r="F19" i="1"/>
  <c r="F20" i="1"/>
  <c r="L95" i="1"/>
  <c r="M95" i="1"/>
  <c r="K95" i="1"/>
  <c r="K99" i="1"/>
  <c r="L99" i="1"/>
  <c r="M99" i="1"/>
  <c r="M96" i="1" s="1"/>
  <c r="U100" i="1"/>
  <c r="T100" i="1"/>
  <c r="S85" i="1"/>
  <c r="T85" i="1"/>
  <c r="O85" i="1"/>
  <c r="P85" i="1"/>
  <c r="O37" i="1"/>
  <c r="P37" i="1"/>
  <c r="S37" i="1"/>
  <c r="T37" i="1"/>
  <c r="K37" i="1"/>
  <c r="L37" i="1"/>
  <c r="M37" i="1"/>
  <c r="N21" i="1" l="1"/>
  <c r="R33" i="1"/>
  <c r="F16" i="1"/>
  <c r="R21" i="1"/>
  <c r="F21" i="1"/>
  <c r="F112" i="1"/>
  <c r="R112" i="1"/>
  <c r="N112" i="1"/>
  <c r="F33" i="1"/>
  <c r="V33" i="1" s="1"/>
  <c r="N33" i="1"/>
  <c r="V139" i="1"/>
  <c r="V111" i="1"/>
  <c r="J95" i="1"/>
  <c r="J99" i="1"/>
  <c r="F100" i="1"/>
  <c r="J37" i="1"/>
  <c r="L108" i="1"/>
  <c r="L105" i="1"/>
  <c r="L100" i="1"/>
  <c r="L104" i="1" l="1"/>
  <c r="M117" i="1"/>
  <c r="K133" i="1" l="1"/>
  <c r="M133" i="1"/>
  <c r="L133" i="1"/>
  <c r="R121" i="1" l="1"/>
  <c r="N121" i="1"/>
  <c r="J121" i="1"/>
  <c r="F121" i="1"/>
  <c r="V121" i="1" l="1"/>
  <c r="T45" i="1" l="1"/>
  <c r="U45" i="1"/>
  <c r="S45" i="1"/>
  <c r="P45" i="1"/>
  <c r="Q45" i="1"/>
  <c r="O45" i="1"/>
  <c r="L45" i="1"/>
  <c r="M45" i="1"/>
  <c r="K45" i="1"/>
  <c r="H45" i="1"/>
  <c r="I45" i="1"/>
  <c r="G45" i="1"/>
  <c r="P162" i="1"/>
  <c r="O162" i="1"/>
  <c r="L162" i="1"/>
  <c r="M162" i="1"/>
  <c r="K162" i="1"/>
  <c r="F58" i="1"/>
  <c r="N58" i="1"/>
  <c r="R58" i="1"/>
  <c r="V58" i="1" l="1"/>
  <c r="F68" i="1"/>
  <c r="N68" i="1"/>
  <c r="R68" i="1"/>
  <c r="G51" i="1"/>
  <c r="V68" i="1" l="1"/>
  <c r="L48" i="1"/>
  <c r="K48" i="1"/>
  <c r="G48" i="1"/>
  <c r="Q162" i="1" l="1"/>
  <c r="T162" i="1"/>
  <c r="U162" i="1"/>
  <c r="S162" i="1"/>
  <c r="R164" i="1"/>
  <c r="R165" i="1"/>
  <c r="R166" i="1"/>
  <c r="R167" i="1"/>
  <c r="R168" i="1"/>
  <c r="N164" i="1"/>
  <c r="N165" i="1"/>
  <c r="N166" i="1"/>
  <c r="N167" i="1"/>
  <c r="N168" i="1"/>
  <c r="J164" i="1"/>
  <c r="J165" i="1"/>
  <c r="J166" i="1"/>
  <c r="J167" i="1"/>
  <c r="J168" i="1"/>
  <c r="H162" i="1"/>
  <c r="I162" i="1"/>
  <c r="G162" i="1"/>
  <c r="F164" i="1"/>
  <c r="F165" i="1"/>
  <c r="F166" i="1"/>
  <c r="F167" i="1"/>
  <c r="F168" i="1"/>
  <c r="G155" i="1"/>
  <c r="T151" i="1"/>
  <c r="U151" i="1"/>
  <c r="S151" i="1"/>
  <c r="P151" i="1"/>
  <c r="Q151" i="1"/>
  <c r="O151" i="1"/>
  <c r="L151" i="1"/>
  <c r="M151" i="1"/>
  <c r="K151" i="1"/>
  <c r="H151" i="1"/>
  <c r="I151" i="1"/>
  <c r="G151" i="1"/>
  <c r="R153" i="1"/>
  <c r="N153" i="1"/>
  <c r="J153" i="1"/>
  <c r="F153" i="1"/>
  <c r="R136" i="1"/>
  <c r="N136" i="1"/>
  <c r="J136" i="1"/>
  <c r="F136" i="1"/>
  <c r="L117" i="1"/>
  <c r="K117" i="1"/>
  <c r="N130" i="1"/>
  <c r="R130" i="1"/>
  <c r="J130" i="1"/>
  <c r="F130" i="1"/>
  <c r="R120" i="1"/>
  <c r="N120" i="1"/>
  <c r="J120" i="1"/>
  <c r="F120" i="1"/>
  <c r="T105" i="1"/>
  <c r="T104" i="1" s="1"/>
  <c r="U105" i="1"/>
  <c r="U104" i="1" s="1"/>
  <c r="S105" i="1"/>
  <c r="S104" i="1" s="1"/>
  <c r="P105" i="1"/>
  <c r="P104" i="1" s="1"/>
  <c r="Q105" i="1"/>
  <c r="Q104" i="1" s="1"/>
  <c r="O105" i="1"/>
  <c r="O104" i="1" s="1"/>
  <c r="R107" i="1"/>
  <c r="M105" i="1"/>
  <c r="K105" i="1"/>
  <c r="H105" i="1"/>
  <c r="H104" i="1" s="1"/>
  <c r="I105" i="1"/>
  <c r="I104" i="1" s="1"/>
  <c r="G105" i="1"/>
  <c r="G104" i="1" s="1"/>
  <c r="R102" i="1"/>
  <c r="N102" i="1"/>
  <c r="F102" i="1"/>
  <c r="R95" i="1"/>
  <c r="N95" i="1"/>
  <c r="L92" i="1"/>
  <c r="L91" i="1" s="1"/>
  <c r="M92" i="1"/>
  <c r="M91" i="1" s="1"/>
  <c r="K92" i="1"/>
  <c r="K91" i="1" s="1"/>
  <c r="F95" i="1"/>
  <c r="T88" i="1"/>
  <c r="U88" i="1"/>
  <c r="S88" i="1"/>
  <c r="U85" i="1"/>
  <c r="Q85" i="1"/>
  <c r="R87" i="1"/>
  <c r="N87" i="1"/>
  <c r="J87" i="1"/>
  <c r="L85" i="1"/>
  <c r="M85" i="1"/>
  <c r="K85" i="1"/>
  <c r="H85" i="1"/>
  <c r="I85" i="1"/>
  <c r="G85" i="1"/>
  <c r="F87" i="1"/>
  <c r="K60" i="1"/>
  <c r="L60" i="1"/>
  <c r="M60" i="1"/>
  <c r="O48" i="1"/>
  <c r="T48" i="1"/>
  <c r="S48" i="1"/>
  <c r="P48" i="1"/>
  <c r="V165" i="1" l="1"/>
  <c r="N151" i="1"/>
  <c r="V168" i="1"/>
  <c r="V164" i="1"/>
  <c r="V120" i="1"/>
  <c r="V166" i="1"/>
  <c r="V167" i="1"/>
  <c r="F151" i="1"/>
  <c r="V136" i="1"/>
  <c r="V153" i="1"/>
  <c r="J151" i="1"/>
  <c r="V130" i="1"/>
  <c r="U91" i="1"/>
  <c r="G91" i="1"/>
  <c r="Q91" i="1"/>
  <c r="V95" i="1"/>
  <c r="U84" i="1"/>
  <c r="T84" i="1"/>
  <c r="S84" i="1"/>
  <c r="N60" i="1"/>
  <c r="F53" i="1"/>
  <c r="R47" i="1"/>
  <c r="R55" i="1"/>
  <c r="R56" i="1"/>
  <c r="N55" i="1"/>
  <c r="N56" i="1"/>
  <c r="F55" i="1"/>
  <c r="F56" i="1"/>
  <c r="F57" i="1"/>
  <c r="N57" i="1"/>
  <c r="R57" i="1"/>
  <c r="T51" i="1"/>
  <c r="U51" i="1"/>
  <c r="S51" i="1"/>
  <c r="P51" i="1"/>
  <c r="Q51" i="1"/>
  <c r="O51" i="1"/>
  <c r="H51" i="1"/>
  <c r="I51" i="1"/>
  <c r="K51" i="1"/>
  <c r="L51" i="1"/>
  <c r="M51" i="1"/>
  <c r="H48" i="1"/>
  <c r="I48" i="1"/>
  <c r="R53" i="1"/>
  <c r="R54" i="1"/>
  <c r="N53" i="1"/>
  <c r="N54" i="1"/>
  <c r="F54" i="1"/>
  <c r="F23" i="1"/>
  <c r="V54" i="1" l="1"/>
  <c r="F48" i="1"/>
  <c r="V151" i="1"/>
  <c r="V56" i="1"/>
  <c r="V57" i="1"/>
  <c r="F51" i="1"/>
  <c r="V53" i="1"/>
  <c r="V55" i="1"/>
  <c r="R51" i="1"/>
  <c r="J51" i="1"/>
  <c r="N51" i="1"/>
  <c r="V51" i="1" l="1"/>
  <c r="G29" i="1" l="1"/>
  <c r="G14" i="1" s="1"/>
  <c r="F145" i="1" l="1"/>
  <c r="J145" i="1"/>
  <c r="N145" i="1"/>
  <c r="R145" i="1"/>
  <c r="V145" i="1" l="1"/>
  <c r="F31" i="1"/>
  <c r="H29" i="1"/>
  <c r="H14" i="1" s="1"/>
  <c r="P88" i="1" l="1"/>
  <c r="P84" i="1" s="1"/>
  <c r="Q88" i="1"/>
  <c r="Q84" i="1" s="1"/>
  <c r="O88" i="1"/>
  <c r="O84" i="1" s="1"/>
  <c r="L84" i="1"/>
  <c r="M84" i="1"/>
  <c r="K84" i="1"/>
  <c r="H88" i="1"/>
  <c r="H84" i="1" s="1"/>
  <c r="I88" i="1"/>
  <c r="I84" i="1" s="1"/>
  <c r="F90" i="1"/>
  <c r="N90" i="1"/>
  <c r="R90" i="1"/>
  <c r="G88" i="1" l="1"/>
  <c r="G84" i="1" s="1"/>
  <c r="V90" i="1"/>
  <c r="F65" i="1" l="1"/>
  <c r="N65" i="1"/>
  <c r="R65" i="1"/>
  <c r="V65" i="1" l="1"/>
  <c r="K19" i="2"/>
  <c r="F140" i="1" l="1"/>
  <c r="J140" i="1"/>
  <c r="N140" i="1"/>
  <c r="R140" i="1"/>
  <c r="U158" i="1"/>
  <c r="Q158" i="1"/>
  <c r="L158" i="1"/>
  <c r="M158" i="1"/>
  <c r="K158" i="1"/>
  <c r="I158" i="1"/>
  <c r="F160" i="1"/>
  <c r="J160" i="1"/>
  <c r="N160" i="1"/>
  <c r="R160" i="1"/>
  <c r="V140" i="1" l="1"/>
  <c r="T158" i="1"/>
  <c r="O158" i="1"/>
  <c r="S158" i="1"/>
  <c r="P158" i="1"/>
  <c r="V160" i="1"/>
  <c r="H158" i="1"/>
  <c r="G158" i="1" l="1"/>
  <c r="F158" i="1" s="1"/>
  <c r="F99" i="1" l="1"/>
  <c r="R179" i="1"/>
  <c r="R178" i="1"/>
  <c r="R174" i="1"/>
  <c r="R173" i="1"/>
  <c r="R169" i="1"/>
  <c r="R161" i="1"/>
  <c r="R157" i="1"/>
  <c r="R150" i="1"/>
  <c r="R149" i="1"/>
  <c r="R148" i="1"/>
  <c r="R143" i="1"/>
  <c r="R137" i="1"/>
  <c r="R131" i="1"/>
  <c r="R129" i="1"/>
  <c r="R125" i="1"/>
  <c r="R99" i="1"/>
  <c r="R83" i="1"/>
  <c r="R77" i="1"/>
  <c r="R72" i="1"/>
  <c r="R66" i="1"/>
  <c r="R62" i="1"/>
  <c r="R50" i="1"/>
  <c r="R44" i="1"/>
  <c r="R43" i="1"/>
  <c r="R40" i="1"/>
  <c r="R39" i="1"/>
  <c r="R32" i="1"/>
  <c r="R31" i="1"/>
  <c r="R28" i="1"/>
  <c r="R27" i="1"/>
  <c r="R26" i="1"/>
  <c r="R25" i="1"/>
  <c r="R24" i="1"/>
  <c r="R23" i="1"/>
  <c r="U176" i="1"/>
  <c r="U175" i="1" s="1"/>
  <c r="U171" i="1"/>
  <c r="U170" i="1" s="1"/>
  <c r="U155" i="1"/>
  <c r="U146" i="1"/>
  <c r="U81" i="1"/>
  <c r="U74" i="1"/>
  <c r="U70" i="1"/>
  <c r="U48" i="1"/>
  <c r="U41" i="1"/>
  <c r="U37" i="1"/>
  <c r="U29" i="1"/>
  <c r="U14" i="1" s="1"/>
  <c r="N179" i="1"/>
  <c r="N178" i="1"/>
  <c r="N174" i="1"/>
  <c r="N173" i="1"/>
  <c r="N169" i="1"/>
  <c r="N161" i="1"/>
  <c r="N157" i="1"/>
  <c r="N150" i="1"/>
  <c r="N149" i="1"/>
  <c r="N148" i="1"/>
  <c r="N143" i="1"/>
  <c r="N137" i="1"/>
  <c r="N131" i="1"/>
  <c r="N129" i="1"/>
  <c r="N125" i="1"/>
  <c r="N107" i="1"/>
  <c r="N99" i="1"/>
  <c r="N83" i="1"/>
  <c r="N77" i="1"/>
  <c r="N72" i="1"/>
  <c r="N66" i="1"/>
  <c r="N62" i="1"/>
  <c r="N50" i="1"/>
  <c r="N47" i="1"/>
  <c r="N44" i="1"/>
  <c r="N43" i="1"/>
  <c r="N40" i="1"/>
  <c r="N39" i="1"/>
  <c r="N32" i="1"/>
  <c r="N31" i="1"/>
  <c r="N28" i="1"/>
  <c r="N27" i="1"/>
  <c r="N26" i="1"/>
  <c r="N25" i="1"/>
  <c r="N24" i="1"/>
  <c r="N23" i="1"/>
  <c r="Q176" i="1"/>
  <c r="Q175" i="1" s="1"/>
  <c r="Q171" i="1"/>
  <c r="Q170" i="1" s="1"/>
  <c r="Q155" i="1"/>
  <c r="Q146" i="1"/>
  <c r="Q81" i="1"/>
  <c r="Q70" i="1"/>
  <c r="Q48" i="1"/>
  <c r="Q41" i="1"/>
  <c r="Q37" i="1"/>
  <c r="Q29" i="1"/>
  <c r="Q14" i="1" s="1"/>
  <c r="J179" i="1"/>
  <c r="J178" i="1"/>
  <c r="M176" i="1"/>
  <c r="M175" i="1" s="1"/>
  <c r="L176" i="1"/>
  <c r="L175" i="1" s="1"/>
  <c r="K176" i="1"/>
  <c r="K175" i="1" s="1"/>
  <c r="J174" i="1"/>
  <c r="J173" i="1"/>
  <c r="M171" i="1"/>
  <c r="M170" i="1" s="1"/>
  <c r="L171" i="1"/>
  <c r="L170" i="1" s="1"/>
  <c r="K171" i="1"/>
  <c r="K170" i="1" s="1"/>
  <c r="J169" i="1"/>
  <c r="J161" i="1"/>
  <c r="J157" i="1"/>
  <c r="M155" i="1"/>
  <c r="L155" i="1"/>
  <c r="K155" i="1"/>
  <c r="J150" i="1"/>
  <c r="J149" i="1"/>
  <c r="J148" i="1"/>
  <c r="M146" i="1"/>
  <c r="M132" i="1" s="1"/>
  <c r="L146" i="1"/>
  <c r="L132" i="1" s="1"/>
  <c r="K146" i="1"/>
  <c r="K132" i="1" s="1"/>
  <c r="J143" i="1"/>
  <c r="J137" i="1"/>
  <c r="J131" i="1"/>
  <c r="J129" i="1"/>
  <c r="M126" i="1"/>
  <c r="L126" i="1"/>
  <c r="K126" i="1"/>
  <c r="J125" i="1"/>
  <c r="J122" i="1" s="1"/>
  <c r="M108" i="1"/>
  <c r="M104" i="1" s="1"/>
  <c r="K108" i="1"/>
  <c r="K104" i="1" s="1"/>
  <c r="J107" i="1"/>
  <c r="M100" i="1"/>
  <c r="L96" i="1"/>
  <c r="K96" i="1"/>
  <c r="M81" i="1"/>
  <c r="L81" i="1"/>
  <c r="K81" i="1"/>
  <c r="M74" i="1"/>
  <c r="L74" i="1"/>
  <c r="K74" i="1"/>
  <c r="M70" i="1"/>
  <c r="L70" i="1"/>
  <c r="L59" i="1" s="1"/>
  <c r="K70" i="1"/>
  <c r="K59" i="1" s="1"/>
  <c r="M48" i="1"/>
  <c r="M41" i="1"/>
  <c r="L41" i="1"/>
  <c r="K41" i="1"/>
  <c r="M29" i="1"/>
  <c r="L29" i="1"/>
  <c r="K29" i="1"/>
  <c r="M16" i="1"/>
  <c r="M14" i="1" s="1"/>
  <c r="L16" i="1"/>
  <c r="L14" i="1" s="1"/>
  <c r="K16" i="1"/>
  <c r="F24" i="1"/>
  <c r="F25" i="1"/>
  <c r="F26" i="1"/>
  <c r="F27" i="1"/>
  <c r="F28" i="1"/>
  <c r="F32" i="1"/>
  <c r="F39" i="1"/>
  <c r="F40" i="1"/>
  <c r="F43" i="1"/>
  <c r="F44" i="1"/>
  <c r="F47" i="1"/>
  <c r="F50" i="1"/>
  <c r="F62" i="1"/>
  <c r="F66" i="1"/>
  <c r="F72" i="1"/>
  <c r="F77" i="1"/>
  <c r="F83" i="1"/>
  <c r="F107" i="1"/>
  <c r="F125" i="1"/>
  <c r="F129" i="1"/>
  <c r="F131" i="1"/>
  <c r="F137" i="1"/>
  <c r="F143" i="1"/>
  <c r="F148" i="1"/>
  <c r="F149" i="1"/>
  <c r="F150" i="1"/>
  <c r="F157" i="1"/>
  <c r="F161" i="1"/>
  <c r="F169" i="1"/>
  <c r="F173" i="1"/>
  <c r="F174" i="1"/>
  <c r="F178" i="1"/>
  <c r="F179" i="1"/>
  <c r="I176" i="1"/>
  <c r="I175" i="1" s="1"/>
  <c r="I171" i="1"/>
  <c r="I170" i="1" s="1"/>
  <c r="I155" i="1"/>
  <c r="I146" i="1"/>
  <c r="I132" i="1" s="1"/>
  <c r="I81" i="1"/>
  <c r="I70" i="1"/>
  <c r="I41" i="1"/>
  <c r="I37" i="1"/>
  <c r="I29" i="1"/>
  <c r="I14" i="1" s="1"/>
  <c r="K14" i="1" l="1"/>
  <c r="M59" i="1"/>
  <c r="J59" i="1" s="1"/>
  <c r="I59" i="1"/>
  <c r="Q59" i="1"/>
  <c r="U59" i="1"/>
  <c r="K100" i="1"/>
  <c r="J100" i="1" s="1"/>
  <c r="V102" i="1"/>
  <c r="V137" i="1"/>
  <c r="V107" i="1"/>
  <c r="V178" i="1"/>
  <c r="Q132" i="1"/>
  <c r="V129" i="1"/>
  <c r="V143" i="1"/>
  <c r="V83" i="1"/>
  <c r="M36" i="1"/>
  <c r="Q36" i="1"/>
  <c r="L36" i="1"/>
  <c r="I36" i="1"/>
  <c r="K36" i="1"/>
  <c r="U36" i="1"/>
  <c r="K154" i="1"/>
  <c r="R60" i="1"/>
  <c r="V66" i="1"/>
  <c r="I154" i="1"/>
  <c r="Q154" i="1"/>
  <c r="M154" i="1"/>
  <c r="L154" i="1"/>
  <c r="U154" i="1"/>
  <c r="V125" i="1"/>
  <c r="V50" i="1"/>
  <c r="V39" i="1"/>
  <c r="V25" i="1"/>
  <c r="V40" i="1"/>
  <c r="V44" i="1"/>
  <c r="V131" i="1"/>
  <c r="V148" i="1"/>
  <c r="V47" i="1"/>
  <c r="V173" i="1"/>
  <c r="V99" i="1"/>
  <c r="V32" i="1"/>
  <c r="V31" i="1"/>
  <c r="V72" i="1"/>
  <c r="V150" i="1"/>
  <c r="V157" i="1"/>
  <c r="V24" i="1"/>
  <c r="V27" i="1"/>
  <c r="V43" i="1"/>
  <c r="V77" i="1"/>
  <c r="V23" i="1"/>
  <c r="V26" i="1"/>
  <c r="V28" i="1"/>
  <c r="V62" i="1"/>
  <c r="M116" i="1"/>
  <c r="V149" i="1"/>
  <c r="V169" i="1"/>
  <c r="V174" i="1"/>
  <c r="U116" i="1"/>
  <c r="J162" i="1"/>
  <c r="J176" i="1"/>
  <c r="J81" i="1"/>
  <c r="Q116" i="1"/>
  <c r="J92" i="1"/>
  <c r="J108" i="1"/>
  <c r="J146" i="1"/>
  <c r="I116" i="1"/>
  <c r="J85" i="1"/>
  <c r="J105" i="1"/>
  <c r="J48" i="1"/>
  <c r="L116" i="1"/>
  <c r="J126" i="1"/>
  <c r="J158" i="1"/>
  <c r="J133" i="1"/>
  <c r="K116" i="1"/>
  <c r="J117" i="1"/>
  <c r="J74" i="1"/>
  <c r="J70" i="1"/>
  <c r="J60" i="1"/>
  <c r="J45" i="1"/>
  <c r="J41" i="1"/>
  <c r="J29" i="1"/>
  <c r="J16" i="1"/>
  <c r="J155" i="1"/>
  <c r="J171" i="1"/>
  <c r="J96" i="1"/>
  <c r="J154" i="1" l="1"/>
  <c r="D13" i="2" s="1"/>
  <c r="L13" i="2" s="1"/>
  <c r="J116" i="1"/>
  <c r="J170" i="1"/>
  <c r="D17" i="2" s="1"/>
  <c r="L17" i="2" s="1"/>
  <c r="M13" i="1"/>
  <c r="J84" i="1"/>
  <c r="D15" i="2" s="1"/>
  <c r="L15" i="2" s="1"/>
  <c r="P15" i="2" s="1"/>
  <c r="J91" i="1"/>
  <c r="J175" i="1"/>
  <c r="D16" i="2" s="1"/>
  <c r="L16" i="2" s="1"/>
  <c r="P16" i="2" s="1"/>
  <c r="Q13" i="1"/>
  <c r="J132" i="1"/>
  <c r="D14" i="2" s="1"/>
  <c r="L14" i="2" s="1"/>
  <c r="P14" i="2" s="1"/>
  <c r="J104" i="1"/>
  <c r="D11" i="2"/>
  <c r="L11" i="2" s="1"/>
  <c r="P11" i="2" s="1"/>
  <c r="L13" i="1"/>
  <c r="J36" i="1"/>
  <c r="D9" i="2" s="1"/>
  <c r="L9" i="2" s="1"/>
  <c r="J14" i="1"/>
  <c r="D8" i="2" s="1"/>
  <c r="L8" i="2" s="1"/>
  <c r="P8" i="2" s="1"/>
  <c r="K13" i="1"/>
  <c r="I13" i="1"/>
  <c r="J13" i="1" l="1"/>
  <c r="D12" i="2"/>
  <c r="L12" i="2" s="1"/>
  <c r="P12" i="2" s="1"/>
  <c r="D10" i="2"/>
  <c r="L10" i="2" s="1"/>
  <c r="P10" i="2" s="1"/>
  <c r="D7" i="2"/>
  <c r="L7" i="2" s="1"/>
  <c r="P7" i="2" s="1"/>
  <c r="P13" i="2"/>
  <c r="P9" i="2"/>
  <c r="P17" i="2"/>
  <c r="D6" i="2" l="1"/>
  <c r="L6" i="2" s="1"/>
  <c r="P6" i="2" s="1"/>
  <c r="T176" i="1"/>
  <c r="T175" i="1" s="1"/>
  <c r="S176" i="1"/>
  <c r="S175" i="1" s="1"/>
  <c r="T171" i="1"/>
  <c r="T170" i="1" s="1"/>
  <c r="S171" i="1"/>
  <c r="S170" i="1" s="1"/>
  <c r="T155" i="1"/>
  <c r="S155" i="1"/>
  <c r="T146" i="1"/>
  <c r="S146" i="1"/>
  <c r="T91" i="1"/>
  <c r="S91" i="1"/>
  <c r="T81" i="1"/>
  <c r="S81" i="1"/>
  <c r="T70" i="1"/>
  <c r="S70" i="1"/>
  <c r="T41" i="1"/>
  <c r="S41" i="1"/>
  <c r="T29" i="1"/>
  <c r="T14" i="1" s="1"/>
  <c r="S29" i="1"/>
  <c r="S14" i="1" s="1"/>
  <c r="P176" i="1"/>
  <c r="P175" i="1" s="1"/>
  <c r="O176" i="1"/>
  <c r="O175" i="1" s="1"/>
  <c r="P171" i="1"/>
  <c r="P170" i="1" s="1"/>
  <c r="O171" i="1"/>
  <c r="O170" i="1" s="1"/>
  <c r="P155" i="1"/>
  <c r="O155" i="1"/>
  <c r="P146" i="1"/>
  <c r="O146" i="1"/>
  <c r="P91" i="1"/>
  <c r="O91" i="1"/>
  <c r="P81" i="1"/>
  <c r="O81" i="1"/>
  <c r="P70" i="1"/>
  <c r="O70" i="1"/>
  <c r="P41" i="1"/>
  <c r="O41" i="1"/>
  <c r="P29" i="1"/>
  <c r="P14" i="1" s="1"/>
  <c r="O29" i="1"/>
  <c r="O14" i="1" s="1"/>
  <c r="H176" i="1"/>
  <c r="H175" i="1" s="1"/>
  <c r="G176" i="1"/>
  <c r="G175" i="1" s="1"/>
  <c r="G171" i="1"/>
  <c r="G170" i="1" s="1"/>
  <c r="H155" i="1"/>
  <c r="G146" i="1"/>
  <c r="G132" i="1" s="1"/>
  <c r="H146" i="1"/>
  <c r="H132" i="1" s="1"/>
  <c r="G81" i="1"/>
  <c r="H81" i="1"/>
  <c r="G70" i="1"/>
  <c r="H70" i="1"/>
  <c r="G41" i="1"/>
  <c r="H37" i="1"/>
  <c r="O59" i="1" l="1"/>
  <c r="T59" i="1"/>
  <c r="P59" i="1"/>
  <c r="G59" i="1"/>
  <c r="S59" i="1"/>
  <c r="H59" i="1"/>
  <c r="F132" i="1"/>
  <c r="O132" i="1"/>
  <c r="P132" i="1"/>
  <c r="F96" i="1"/>
  <c r="H91" i="1"/>
  <c r="T36" i="1"/>
  <c r="P36" i="1"/>
  <c r="O36" i="1"/>
  <c r="S36" i="1"/>
  <c r="R105" i="1"/>
  <c r="O154" i="1"/>
  <c r="G154" i="1"/>
  <c r="H154" i="1"/>
  <c r="P154" i="1"/>
  <c r="T154" i="1"/>
  <c r="S154" i="1"/>
  <c r="R162" i="1"/>
  <c r="R16" i="1"/>
  <c r="R29" i="1"/>
  <c r="R37" i="1"/>
  <c r="R48" i="1"/>
  <c r="R70" i="1"/>
  <c r="R81" i="1"/>
  <c r="R85" i="1"/>
  <c r="R92" i="1"/>
  <c r="R117" i="1"/>
  <c r="R155" i="1"/>
  <c r="R171" i="1"/>
  <c r="R41" i="1"/>
  <c r="R45" i="1"/>
  <c r="R74" i="1"/>
  <c r="R88" i="1"/>
  <c r="R96" i="1"/>
  <c r="R108" i="1"/>
  <c r="R122" i="1"/>
  <c r="R133" i="1"/>
  <c r="R146" i="1"/>
  <c r="R158" i="1"/>
  <c r="R126" i="1"/>
  <c r="R100" i="1"/>
  <c r="R176" i="1"/>
  <c r="N96" i="1"/>
  <c r="F162" i="1"/>
  <c r="V162" i="1" s="1"/>
  <c r="N100" i="1"/>
  <c r="N105" i="1"/>
  <c r="N176" i="1"/>
  <c r="N16" i="1"/>
  <c r="N29" i="1"/>
  <c r="N37" i="1"/>
  <c r="N48" i="1"/>
  <c r="N70" i="1"/>
  <c r="N81" i="1"/>
  <c r="N85" i="1"/>
  <c r="N92" i="1"/>
  <c r="N117" i="1"/>
  <c r="N126" i="1"/>
  <c r="N155" i="1"/>
  <c r="N171" i="1"/>
  <c r="N41" i="1"/>
  <c r="N45" i="1"/>
  <c r="N74" i="1"/>
  <c r="N88" i="1"/>
  <c r="N108" i="1"/>
  <c r="N122" i="1"/>
  <c r="N133" i="1"/>
  <c r="N146" i="1"/>
  <c r="N158" i="1"/>
  <c r="N162" i="1"/>
  <c r="V100" i="1"/>
  <c r="F105" i="1"/>
  <c r="V105" i="1" s="1"/>
  <c r="F81" i="1"/>
  <c r="V81" i="1" s="1"/>
  <c r="F92" i="1"/>
  <c r="V92" i="1" s="1"/>
  <c r="F117" i="1"/>
  <c r="V117" i="1" s="1"/>
  <c r="V158" i="1"/>
  <c r="F176" i="1"/>
  <c r="V176" i="1" s="1"/>
  <c r="F45" i="1"/>
  <c r="V45" i="1" s="1"/>
  <c r="F108" i="1"/>
  <c r="V108" i="1" s="1"/>
  <c r="F155" i="1"/>
  <c r="F126" i="1"/>
  <c r="V126" i="1" s="1"/>
  <c r="F70" i="1"/>
  <c r="V70" i="1" s="1"/>
  <c r="F146" i="1"/>
  <c r="V146" i="1" s="1"/>
  <c r="P116" i="1"/>
  <c r="T116" i="1"/>
  <c r="H116" i="1"/>
  <c r="S116" i="1"/>
  <c r="O116" i="1"/>
  <c r="G37" i="1"/>
  <c r="G36" i="1" s="1"/>
  <c r="F29" i="1"/>
  <c r="V29" i="1" s="1"/>
  <c r="H41" i="1"/>
  <c r="F41" i="1" s="1"/>
  <c r="V41" i="1" s="1"/>
  <c r="F85" i="1"/>
  <c r="V85" i="1" s="1"/>
  <c r="F88" i="1"/>
  <c r="V88" i="1" s="1"/>
  <c r="H171" i="1"/>
  <c r="H170" i="1" s="1"/>
  <c r="F74" i="1"/>
  <c r="V74" i="1" s="1"/>
  <c r="V104" i="1" l="1"/>
  <c r="V16" i="1"/>
  <c r="F154" i="1"/>
  <c r="N154" i="1"/>
  <c r="F59" i="1"/>
  <c r="H36" i="1"/>
  <c r="V155" i="1"/>
  <c r="F37" i="1"/>
  <c r="V37" i="1" s="1"/>
  <c r="N104" i="1"/>
  <c r="R91" i="1"/>
  <c r="R154" i="1"/>
  <c r="R14" i="1"/>
  <c r="R175" i="1"/>
  <c r="R170" i="1"/>
  <c r="R104" i="1"/>
  <c r="R59" i="1"/>
  <c r="N91" i="1"/>
  <c r="N84" i="1"/>
  <c r="N14" i="1"/>
  <c r="R84" i="1"/>
  <c r="R116" i="1"/>
  <c r="N175" i="1"/>
  <c r="N132" i="1"/>
  <c r="R36" i="1"/>
  <c r="N116" i="1"/>
  <c r="F91" i="1"/>
  <c r="V96" i="1"/>
  <c r="N36" i="1"/>
  <c r="N170" i="1"/>
  <c r="N59" i="1"/>
  <c r="F60" i="1"/>
  <c r="V60" i="1" s="1"/>
  <c r="F133" i="1"/>
  <c r="V133" i="1" s="1"/>
  <c r="F170" i="1"/>
  <c r="V48" i="1"/>
  <c r="F175" i="1"/>
  <c r="G116" i="1"/>
  <c r="F116" i="1" s="1"/>
  <c r="F122" i="1"/>
  <c r="V122" i="1" s="1"/>
  <c r="F104" i="1"/>
  <c r="F171" i="1"/>
  <c r="V171" i="1" s="1"/>
  <c r="P13" i="1"/>
  <c r="O13" i="1"/>
  <c r="F84" i="1"/>
  <c r="V84" i="1" s="1"/>
  <c r="N13" i="1" l="1"/>
  <c r="E15" i="2"/>
  <c r="C15" i="2"/>
  <c r="K15" i="2" s="1"/>
  <c r="V170" i="1"/>
  <c r="E17" i="2" s="1"/>
  <c r="C17" i="2"/>
  <c r="K17" i="2" s="1"/>
  <c r="V59" i="1"/>
  <c r="E11" i="2" s="1"/>
  <c r="C11" i="2"/>
  <c r="K11" i="2" s="1"/>
  <c r="V175" i="1"/>
  <c r="E16" i="2" s="1"/>
  <c r="C16" i="2"/>
  <c r="K16" i="2" s="1"/>
  <c r="V132" i="1"/>
  <c r="E14" i="2" s="1"/>
  <c r="C14" i="2"/>
  <c r="K14" i="2" s="1"/>
  <c r="V91" i="1"/>
  <c r="E10" i="2" s="1"/>
  <c r="C10" i="2"/>
  <c r="K10" i="2" s="1"/>
  <c r="E12" i="2"/>
  <c r="C12" i="2"/>
  <c r="K12" i="2" s="1"/>
  <c r="V116" i="1"/>
  <c r="E7" i="2" s="1"/>
  <c r="C7" i="2"/>
  <c r="K7" i="2" s="1"/>
  <c r="V154" i="1"/>
  <c r="E13" i="2" s="1"/>
  <c r="C13" i="2"/>
  <c r="K13" i="2" s="1"/>
  <c r="F36" i="1"/>
  <c r="F14" i="1"/>
  <c r="H13" i="1"/>
  <c r="G13" i="1"/>
  <c r="V36" i="1" l="1"/>
  <c r="E9" i="2" s="1"/>
  <c r="C9" i="2"/>
  <c r="K9" i="2" s="1"/>
  <c r="M7" i="2"/>
  <c r="O7" i="2"/>
  <c r="M10" i="2"/>
  <c r="O10" i="2"/>
  <c r="V14" i="1"/>
  <c r="E8" i="2" s="1"/>
  <c r="C8" i="2"/>
  <c r="K8" i="2" s="1"/>
  <c r="M14" i="2"/>
  <c r="O14" i="2"/>
  <c r="M11" i="2"/>
  <c r="O11" i="2"/>
  <c r="M15" i="2"/>
  <c r="O15" i="2"/>
  <c r="O13" i="2"/>
  <c r="M13" i="2"/>
  <c r="M12" i="2"/>
  <c r="O12" i="2"/>
  <c r="M16" i="2"/>
  <c r="O16" i="2"/>
  <c r="O17" i="2"/>
  <c r="M17" i="2"/>
  <c r="F13" i="1"/>
  <c r="C6" i="2" s="1"/>
  <c r="K6" i="2" s="1"/>
  <c r="O9" i="2" l="1"/>
  <c r="M9" i="2"/>
  <c r="M6" i="2"/>
  <c r="O6" i="2"/>
  <c r="M8" i="2"/>
  <c r="O8" i="2"/>
  <c r="V13" i="1"/>
  <c r="E6" i="2" s="1"/>
  <c r="S132" i="1"/>
  <c r="S13" i="1" l="1"/>
  <c r="R151" i="1"/>
  <c r="U132" i="1"/>
  <c r="U13" i="1" s="1"/>
  <c r="T132" i="1"/>
  <c r="T13" i="1" s="1"/>
  <c r="R13" i="1" l="1"/>
  <c r="R132" i="1"/>
</calcChain>
</file>

<file path=xl/sharedStrings.xml><?xml version="1.0" encoding="utf-8"?>
<sst xmlns="http://schemas.openxmlformats.org/spreadsheetml/2006/main" count="694" uniqueCount="327">
  <si>
    <t>№        п/п</t>
  </si>
  <si>
    <t>Наименование</t>
  </si>
  <si>
    <t>Код ГРБС</t>
  </si>
  <si>
    <t>Наименование ГРБС</t>
  </si>
  <si>
    <t>Код целевой статьи областного бюджета</t>
  </si>
  <si>
    <t>Кассовое исполнение, в том числе</t>
  </si>
  <si>
    <t>ИТОГО</t>
  </si>
  <si>
    <t>за счет средств областного бюджета</t>
  </si>
  <si>
    <t>за счет средств федерального бюджета</t>
  </si>
  <si>
    <t>1</t>
  </si>
  <si>
    <t>ВСЕГО:</t>
  </si>
  <si>
    <t>Национальный проект "Демография"</t>
  </si>
  <si>
    <t>Х</t>
  </si>
  <si>
    <t>1.1</t>
  </si>
  <si>
    <t>из них</t>
  </si>
  <si>
    <t>Департамент здравоохранения Томской области</t>
  </si>
  <si>
    <t>Департамент архитектуры и строительства Томской области</t>
  </si>
  <si>
    <t>Департамент социальной защиты населения Томской области</t>
  </si>
  <si>
    <t>1.2</t>
  </si>
  <si>
    <t>Региональный проект "Спорт - норма жизни", всего</t>
  </si>
  <si>
    <t>Оснащение объектов спортивной инфраструктуры спортивно-технологическим оборудованием</t>
  </si>
  <si>
    <t>Департамент по молодежной политике, физической культуре и спорту Томской области</t>
  </si>
  <si>
    <t>Приобретение оборудования для малобюджетных спортивных площадок по месту жительства и учебы в муниципальных образованиях Томской области, за исключением муниципального образования "Город Томск", муниципального образования "Городской округ закрытое административно-территориальное образование Северск Томской области"</t>
  </si>
  <si>
    <t>Обеспечение условий для развития физической культуры и массового спорта</t>
  </si>
  <si>
    <t>1.3</t>
  </si>
  <si>
    <t>Региональный проект "Финансовая поддержка семей при рождении детей", всего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</si>
  <si>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</si>
  <si>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</t>
  </si>
  <si>
    <t>Национальный проект "Здравоохранение"</t>
  </si>
  <si>
    <t>2.1</t>
  </si>
  <si>
    <t>Региональный проект "Развитие системы оказания первичной медико-санитарной помощи", всего</t>
  </si>
  <si>
    <t>Оказание медицинской помощи с применением санитарной авиации</t>
  </si>
  <si>
    <t>2.2</t>
  </si>
  <si>
    <t>Региональный проект "Борьба с сердечно-сосудистыми заболеваниями", всего</t>
  </si>
  <si>
    <t>Оснащение оборудованием региональных сосудистых центров и первичных сосудистых отделений</t>
  </si>
  <si>
    <t>2.3</t>
  </si>
  <si>
    <t>2.4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</si>
  <si>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</si>
  <si>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Региональный проект "Борьба с онкологическими заболеваниями", всего</t>
  </si>
  <si>
    <t>3</t>
  </si>
  <si>
    <t>Национальный проект "Образование"</t>
  </si>
  <si>
    <t>3.1</t>
  </si>
  <si>
    <t>Региональный проект "Современная школа", всего</t>
  </si>
  <si>
    <t>Департамент общего образования Томской области</t>
  </si>
  <si>
    <t>3.2</t>
  </si>
  <si>
    <t>Региональный проект "Цифровая образовательная среда", всего</t>
  </si>
  <si>
    <t>Департамент профессионального образования Томской области</t>
  </si>
  <si>
    <t>Внедрение и функционирование целевой модели цифровой образовательной среды в общеобразовательных организациях</t>
  </si>
  <si>
    <t>Функционирование целевой модели цифровой образовательной среды в профессиональных образовательных организациях</t>
  </si>
  <si>
    <t>3.3</t>
  </si>
  <si>
    <t>Региональный проект "Успех каждого ребенка", всего</t>
  </si>
  <si>
    <t>3.4</t>
  </si>
  <si>
    <t>4</t>
  </si>
  <si>
    <t>Национальный проект "Цифровая экономика"</t>
  </si>
  <si>
    <t>4.1</t>
  </si>
  <si>
    <t>4.2</t>
  </si>
  <si>
    <t>Департамент по развитию инновационной и предпринимательской деятельности Томской области</t>
  </si>
  <si>
    <t>Администрация Томской области</t>
  </si>
  <si>
    <t>Региональный проект "Информационная инфраструктура"</t>
  </si>
  <si>
    <t>5</t>
  </si>
  <si>
    <t>Национальный проект "Жилье и городская среда"</t>
  </si>
  <si>
    <t>5.1</t>
  </si>
  <si>
    <t>Региональный проект "Формирование комфортной городской среды", всего</t>
  </si>
  <si>
    <t>Реализация программ формирования современной городской среды</t>
  </si>
  <si>
    <t xml:space="preserve">5.2  </t>
  </si>
  <si>
    <t>6</t>
  </si>
  <si>
    <t>Национальный проект "Экология"</t>
  </si>
  <si>
    <t>6.1</t>
  </si>
  <si>
    <t>6.2</t>
  </si>
  <si>
    <t>Департамент ЖКХ и государственного жилищного надзора Томской области</t>
  </si>
  <si>
    <t>Департамент природных ресурсов и охраны окружающей среды Томской области</t>
  </si>
  <si>
    <t>7</t>
  </si>
  <si>
    <t>Национальный проект "Безопасные и качественные автомобильные дороги"</t>
  </si>
  <si>
    <t>7.1</t>
  </si>
  <si>
    <t>Департамент транспорта, дорожной деятельности и связи Томской области</t>
  </si>
  <si>
    <t>8</t>
  </si>
  <si>
    <t>Национальный проект "Культура"</t>
  </si>
  <si>
    <t>8.1</t>
  </si>
  <si>
    <t>Региональный проект "Культурная среда", всего</t>
  </si>
  <si>
    <t>Департамент по культуре Томской области</t>
  </si>
  <si>
    <t>8.2</t>
  </si>
  <si>
    <t>Региональный проект "Творческие люди"</t>
  </si>
  <si>
    <t>Организация и проведение фестиваля любительских творческих коллективов</t>
  </si>
  <si>
    <t>9</t>
  </si>
  <si>
    <t>Национальный проект "Малое и среднее предпринимательство и поддержка индивидуальной предпринимательской инициативы"</t>
  </si>
  <si>
    <t>9.1</t>
  </si>
  <si>
    <t>9.2</t>
  </si>
  <si>
    <t>9.3</t>
  </si>
  <si>
    <t>Департамент по социально-экономическому развитию села Томской области</t>
  </si>
  <si>
    <t>Осуществление текущей деятельности центра компетенций в сфере сельскохозяйственной кооперации и поддержки фермеров Томской области</t>
  </si>
  <si>
    <t>10</t>
  </si>
  <si>
    <t>Национальный проект "Производительность труда и поддержка занятости"</t>
  </si>
  <si>
    <t>10.1</t>
  </si>
  <si>
    <t>Переселение граждан из аварийного жилищного фонда за счет средств областного бюджета</t>
  </si>
  <si>
    <t>Внедрение в органах государственной власти типового автоматизированного рабочего места госслужащего на базе отечественного программного обеспечения</t>
  </si>
  <si>
    <t>03WI455272</t>
  </si>
  <si>
    <t>11.1</t>
  </si>
  <si>
    <t>Региональный проект "Экспорт продукции агропромышленного комплекса"</t>
  </si>
  <si>
    <t>Государственная поддержка аккредитации ветеринарных лабораторий в национальной системе аккредитации</t>
  </si>
  <si>
    <t>Департамент ветеринарии Томской области</t>
  </si>
  <si>
    <t>06WT252510</t>
  </si>
  <si>
    <t>07WN155540</t>
  </si>
  <si>
    <t>07WN251920</t>
  </si>
  <si>
    <t>07WN255860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</si>
  <si>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</si>
  <si>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Переоснащение медицинских организаций, оказывающих медицинскую помощь больным с онкологическими заболеваниями</t>
  </si>
  <si>
    <t>07WN351900</t>
  </si>
  <si>
    <t>07WN751140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</si>
  <si>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</si>
  <si>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08WP550810</t>
  </si>
  <si>
    <t>08WP552280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</si>
  <si>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</si>
  <si>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08WP552290</t>
  </si>
  <si>
    <t>09WE155200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</si>
  <si>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</si>
  <si>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09WP252530</t>
  </si>
  <si>
    <t>Комитет по охране объектов культурного наследия Томской области</t>
  </si>
  <si>
    <t>Модернизация театров юного зрителя и театров кукол</t>
  </si>
  <si>
    <t>10WA154560</t>
  </si>
  <si>
    <t>11WP150840</t>
  </si>
  <si>
    <t>13WF255550</t>
  </si>
  <si>
    <t>18WR153930</t>
  </si>
  <si>
    <t>Региональный проект «Чистая страна»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</si>
  <si>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</si>
  <si>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11WP1Д0840</t>
  </si>
  <si>
    <t>07WN1Д5540</t>
  </si>
  <si>
    <t>08WP540007</t>
  </si>
  <si>
    <t>Обеспечение уровня финансирования организаций, осуществляющих спортивную подготовку, в соответствии с требованиями федеральных стандартов спортивной подготовки</t>
  </si>
  <si>
    <t>08WP540008</t>
  </si>
  <si>
    <t>08WP540006</t>
  </si>
  <si>
    <t>10WA204300</t>
  </si>
  <si>
    <t>10WA2Д0274</t>
  </si>
  <si>
    <t>Реализация творческих проектов, направленных на укрепление российской гражданской идентичности на основе духовно-нравственных и культурных ценностей народов Российской Федерации</t>
  </si>
  <si>
    <t>13WF367484</t>
  </si>
  <si>
    <t>Субсидия некоммерческой организации "Фонд содействия развитию территорий" на реализацию мероприятий по обеспечению доступа к воде питьевого качества населения сельских территорий</t>
  </si>
  <si>
    <t>18WR353930</t>
  </si>
  <si>
    <t>7.2</t>
  </si>
  <si>
    <t>03WI555276</t>
  </si>
  <si>
    <t>Внедрение и функционирование целевой модели цифровой образовательной среды в муниципальных общеобразовательных организациях</t>
  </si>
  <si>
    <t>09WE441900</t>
  </si>
  <si>
    <t>7.3</t>
  </si>
  <si>
    <t>06WT252590</t>
  </si>
  <si>
    <t>** по данным финансовых органов муниципальных образований (средства на софинансирование региональных проектов за счет местных бюджетов; денежные  средства отражены с  учетом остатков прошлых лет, потребность в которых подтверждена</t>
  </si>
  <si>
    <t>Национальный проект "Международная кооперация и экспорт"</t>
  </si>
  <si>
    <t>8.3</t>
  </si>
  <si>
    <t>2021 год</t>
  </si>
  <si>
    <t>2023 год</t>
  </si>
  <si>
    <t>(тыс. рублей)</t>
  </si>
  <si>
    <t>03WI255271</t>
  </si>
  <si>
    <t>03WI455273</t>
  </si>
  <si>
    <t>03WI555277</t>
  </si>
  <si>
    <t>Докапитализация Гарантийного фонда Томской области</t>
  </si>
  <si>
    <t>03WI555278</t>
  </si>
  <si>
    <t>06WI554804</t>
  </si>
  <si>
    <t>10WA155192</t>
  </si>
  <si>
    <t>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</t>
  </si>
  <si>
    <t>10WA155193</t>
  </si>
  <si>
    <t>Приобретение передвижных многофункциональных культурных центров (автоклубов) для обслуживания сельского населения</t>
  </si>
  <si>
    <t>10WA255194</t>
  </si>
  <si>
    <t>Государственная поддержка лучших сельских учреждений и лучших работников сельских учреждений культуры</t>
  </si>
  <si>
    <t>Ежемесячная денежная выплата нуждающейся в поддержке семье, назначаемая в случае рождения после 31 декабря 2012 года третьего ребенка или последующих детей до достижения ребенком возраста трех лет</t>
  </si>
  <si>
    <t xml:space="preserve">5.3  </t>
  </si>
  <si>
    <t>Региональный проект "Обеспечение устойчивого  сокращения непригодного для проживания жилищного фонда", всего</t>
  </si>
  <si>
    <t>18WR253930</t>
  </si>
  <si>
    <t>19WF501140</t>
  </si>
  <si>
    <t>Государственная поддержка стимулирования увеличения производства масличных культур</t>
  </si>
  <si>
    <t>Обеспечение закупки авиационных работ в целях оказания медицинской помощи</t>
  </si>
  <si>
    <t>20WD251170</t>
  </si>
  <si>
    <t>за счет средств местных бюджетов</t>
  </si>
  <si>
    <t>Плановые ассигнования*, в том числе</t>
  </si>
  <si>
    <t>за счет средств местных бюджетов**</t>
  </si>
  <si>
    <t>% исполнения</t>
  </si>
  <si>
    <t>Департамент по управлению государственной собственностью Томской области</t>
  </si>
  <si>
    <t>06WI554800</t>
  </si>
  <si>
    <t>Информация о плановых ассигнованиях и кассовом исполнении расходов консолидированного бюджета Томской области на реализацию региональных проектов Томской области по состоянию на 01.08.2021</t>
  </si>
  <si>
    <t xml:space="preserve">ФИО сотрудника Депатамента Финансов Томской  области </t>
  </si>
  <si>
    <t>Описание процента исполнения</t>
  </si>
  <si>
    <t>Создание системы поддержки фермеров и развитие сельской кооперации</t>
  </si>
  <si>
    <t>11</t>
  </si>
  <si>
    <t>Плановые ассигнования</t>
  </si>
  <si>
    <t>На 01.08.2021</t>
  </si>
  <si>
    <t>исполнено</t>
  </si>
  <si>
    <t>На 20.08.2021</t>
  </si>
  <si>
    <t>09WE153050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</si>
  <si>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</si>
  <si>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Финансовое обеспечение дорожной деятельности в рамках реализации национального проекта "Безопасные качественные дороги"</t>
  </si>
  <si>
    <t>2024 год</t>
  </si>
  <si>
    <t>811</t>
  </si>
  <si>
    <t>821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</si>
  <si>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</si>
  <si>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2.5</t>
  </si>
  <si>
    <t>Региональный проект "Модернизация первичного звена здравоохранения"</t>
  </si>
  <si>
    <t>07WN953651</t>
  </si>
  <si>
    <t>07WN953652</t>
  </si>
  <si>
    <t>07WN953653</t>
  </si>
  <si>
    <t>07WN953654</t>
  </si>
  <si>
    <t>07WN95365И</t>
  </si>
  <si>
    <t>Реализация региональных проектов модернизации первичного звена здравоохранения (капитальный ремонт зданий медицинских организаций)</t>
  </si>
  <si>
    <t>Реализация региональных проектов модернизации первичного звена здравоохранения (оснащение автомобильным транспортом медицинских организаций)</t>
  </si>
  <si>
    <t>Реализация региональных проектов модернизации первичного звена здравоохранения (приведение материально-технической базы медицинских организаций в соответствие с требованиями порядков оказания медицинской помощи, их дооснащение и переоснащение оборудованием для оказания медицинской помощи)</t>
  </si>
  <si>
    <t>Реализация региональных проектов модернизации первичного звена здравоохранения (приобретение быстровозводимых модульных конструкций врачебных амбулаторий, центров (отделений) общей врачебной практики (семейной медицины), фельдшерско-акушерских пунктов, фельдшерских здравпунктов медицинских организаций, получивших лицензию на осуществление медицинской деятельности)</t>
  </si>
  <si>
    <t>Реализация региональных проектов модернизации первичного звена здравоохранения (строительство объектов капитального строительства медицинских организаций)</t>
  </si>
  <si>
    <t>844</t>
  </si>
  <si>
    <t>Оснащение зданий средствами обучения и воспитания для размещения общеобразовательных организаций</t>
  </si>
  <si>
    <t>Создание новых мест в общеобразовательных организациях</t>
  </si>
  <si>
    <t>815</t>
  </si>
  <si>
    <t>09WE141880</t>
  </si>
  <si>
    <t>816</t>
  </si>
  <si>
    <t>Формирование ИТ-инфраструктуры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информационно-телекоммуникационной сети "Интернет"</t>
  </si>
  <si>
    <t>804</t>
  </si>
  <si>
    <t>828</t>
  </si>
  <si>
    <t>Региональный проект "Сохранение уникальных водных объектов"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</si>
  <si>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</si>
  <si>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18WR153940</t>
  </si>
  <si>
    <t>822</t>
  </si>
  <si>
    <t>Региональный проект "Региональная и местная дорожная сеть"</t>
  </si>
  <si>
    <t>Региональный проект "Общесистемные меры развития дорожного хозяйства"</t>
  </si>
  <si>
    <t>Региональный проект "Безопасность дорожного движения"</t>
  </si>
  <si>
    <t>Развитие сети учреждений культурно-досугового типа</t>
  </si>
  <si>
    <t>Техническое оснащение муниципальных музеев</t>
  </si>
  <si>
    <t>10WA155130</t>
  </si>
  <si>
    <t>10WA155900</t>
  </si>
  <si>
    <t>814</t>
  </si>
  <si>
    <t>Региональный проект "Создание благоприятных условий для осуществления деятельности самозанятыми гражданами"</t>
  </si>
  <si>
    <t>Региональный проект "Создание условий для легкого старта и комфортного ведения бизнеса"</t>
  </si>
  <si>
    <t>840</t>
  </si>
  <si>
    <t>Субсидия некоммерческой организации "Фонд развития бизнеса" на реализацию комплексных программ по вовлечению в предпринимательскую деятельность и содействию созданию собственного бизнеса для каждой целевой группы, включая поддержку создания сообществ начинающих предпринимателей и развитие института наставничества</t>
  </si>
  <si>
    <t>Субсидия некоммерческой организации "Фонд развития бизнеса" на финансовое обеспечение затрат по организации оказания комплекса услуг, сервисов и мер поддержки субъектам малого и среднего предпринимательства в центре "Мой бизнес"</t>
  </si>
  <si>
    <t>Субсидия некоммерческой организации "Фонд развития бизнеса" на развитие деятельности центров поддержки экспорта, направленной на обеспечение доступа субъектов малого и среднего предпринимательства к экспортной поддержке</t>
  </si>
  <si>
    <t>801</t>
  </si>
  <si>
    <t>817</t>
  </si>
  <si>
    <t>Субсидия Союзу "Торгово-промышленная палата Томской области" на реализацию мероприятий национального проекта "Производительность труда"</t>
  </si>
  <si>
    <t>Региональный проект "Адресная поддержка повышения производительности труда на предприятиях"</t>
  </si>
  <si>
    <t>Региональный проект "Чистая вода", всего</t>
  </si>
  <si>
    <t>Региональный проект "Цифровая культура"</t>
  </si>
  <si>
    <t>09WE152560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</si>
  <si>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</si>
  <si>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Региональный проект "Акселерация субъектов малого и среднего предпринимательства"</t>
  </si>
  <si>
    <t>Субсидия некоммерческой организации "Фонд развития бизнеса" на оказание поддержки физическим лицам, применяющим специальный налоговый режим "Налог на профессиональный доход", по созданию благоприятных условий для осуществления деятельности самозанятыми гражданами</t>
  </si>
  <si>
    <t>Региональный проект "Цифровое государственное управление"</t>
  </si>
  <si>
    <t>Национальный проект "Безопасные  качественные  дороги"</t>
  </si>
  <si>
    <t>Гранты в форме субсидий субъектам малого и среднего предпринимательства, включенным в реестр социальных предпринимателей, или субъектам малого и среднего предпринимательства, созданным физическими лицами в возрасте до 25 лет включительно</t>
  </si>
  <si>
    <t>Региональный проект "Патриотическое воспитание граждан Российской Федерации"</t>
  </si>
  <si>
    <t>Создание модельных муниципальных библиотек</t>
  </si>
  <si>
    <t>10WA1Д4540</t>
  </si>
  <si>
    <t>Субсидия Союзу "Торгово-промышленная палата Томской области" на реализацию мероприятия по функционированию учебной производственной площадки "Фабрика процессов"</t>
  </si>
  <si>
    <t>2025 год</t>
  </si>
  <si>
    <t>809</t>
  </si>
  <si>
    <t>813</t>
  </si>
  <si>
    <t>15WG152420</t>
  </si>
  <si>
    <t>810</t>
  </si>
  <si>
    <t>818</t>
  </si>
  <si>
    <t>* по данным сводной бюджетной росписи областного бюджета на 2023-2025 годы; лимиты бюджетных обязательств соответствуют плановым назначениям</t>
  </si>
  <si>
    <t xml:space="preserve">Приложение к письму </t>
  </si>
  <si>
    <t xml:space="preserve">Департамента финансов Томской области </t>
  </si>
  <si>
    <t>от     .09.2022 №50-02/18-</t>
  </si>
  <si>
    <t>05WP252980</t>
  </si>
  <si>
    <t>05WP253000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</si>
  <si>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</si>
  <si>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</si>
  <si>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839</t>
  </si>
  <si>
    <t>Департамент труда и занятости населения Томской области</t>
  </si>
  <si>
    <t>09WE151720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</si>
  <si>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</si>
  <si>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09WE152301</t>
  </si>
  <si>
    <t>Создание новых мест в общеобразовательных организациях, расположенных в сельской местности и поселках городского типа, за счёт средств областного бюджета</t>
  </si>
  <si>
    <t>09WE153051</t>
  </si>
  <si>
    <t>Создание новых мест в общеобразовательных организациях в связи с ростом числа обучающихся, вызванным демографическим фактором, за счёт средств областного бюджета</t>
  </si>
  <si>
    <t>09WE250980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</si>
  <si>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</si>
  <si>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</si>
  <si>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09WE251710</t>
  </si>
  <si>
    <t>09WE405070</t>
  </si>
  <si>
    <t>09WE452130</t>
  </si>
  <si>
    <t>09WE452131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</si>
  <si>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</si>
  <si>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09WEВ51790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</si>
  <si>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</si>
  <si>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09WE164800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</si>
  <si>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</si>
  <si>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20WD605080</t>
  </si>
  <si>
    <t>19WF552430</t>
  </si>
  <si>
    <t>Строительство и реконструкция (модернизация) объектов питьевого водоснабжения</t>
  </si>
  <si>
    <t>Улучшение экологического состояния гидрографической сети</t>
  </si>
  <si>
    <t>15WG850900</t>
  </si>
  <si>
    <t>Разработка проектно-сметной документации по ликвидации несанкционированных свалок в границах городов и наиболее опасных объектов накопленного экологического вреда окружающей среде</t>
  </si>
  <si>
    <t>15WG141260</t>
  </si>
  <si>
    <t>18WR305040</t>
  </si>
  <si>
    <t>Разработка документов транспортного планирования Томской области</t>
  </si>
  <si>
    <t>10WA155190</t>
  </si>
  <si>
    <t>Государственная поддержка отрасли культуры</t>
  </si>
  <si>
    <t>10WA155800</t>
  </si>
  <si>
    <t>10WA155840</t>
  </si>
  <si>
    <t>Реконструкция и капитальный ремонт региональных и муниципальных театров</t>
  </si>
  <si>
    <t>Оснащение региональных и муниципальных театров</t>
  </si>
  <si>
    <t>10WA155970</t>
  </si>
  <si>
    <t>Реконструкция и капитальный ремонт региональных и муниципальных музеев</t>
  </si>
  <si>
    <t>03WL252891</t>
  </si>
  <si>
    <t>03WL252892</t>
  </si>
  <si>
    <t>03WI55527Б</t>
  </si>
  <si>
    <t>Субсидия автономной некоммерческой организации "Центр инжиниринга и инноваций Томской области" на финансовое обеспечение затрат по организации оказания комплекса услуг, сервисов и мер поддержки субъектам малого и среднего предпринимательства в центре "Мой бизнес"</t>
  </si>
  <si>
    <t>1.4</t>
  </si>
  <si>
    <t>11WP354680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</si>
  <si>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</si>
  <si>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Региональный проект "Старшее поколение"</t>
  </si>
  <si>
    <t>13WF254240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</si>
  <si>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</si>
  <si>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13WF367483</t>
  </si>
  <si>
    <t>Переселение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</si>
  <si>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6.3</t>
  </si>
  <si>
    <t>Региональный проект "Сохранение лесов"</t>
  </si>
  <si>
    <t>15WGА54290</t>
  </si>
  <si>
    <t>15WGА54320</t>
  </si>
  <si>
    <t>Увеличение площади лесовосстановления</t>
  </si>
  <si>
    <t>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</t>
  </si>
  <si>
    <t>838</t>
  </si>
  <si>
    <t>Департамент лесного хозяйства Томской области</t>
  </si>
  <si>
    <t>Развитие инфраструктуры дорожного хозяйства</t>
  </si>
  <si>
    <t>18WR153890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</si>
  <si>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</si>
  <si>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18WR254180</t>
  </si>
  <si>
    <t>10WA154540</t>
  </si>
  <si>
    <t>Создание модельных муниципальных библиотек по результатам конкурсного отбора, проводимого Министерством культуры Российской Федерации</t>
  </si>
  <si>
    <t>Региональный проект "Содействие занятости"</t>
  </si>
  <si>
    <t>Информация о плановых ассигнованиях и кассовом исполнении расходов консолидированного бюджета Томской области на реализацию региональных проектов Томской области по состоянию на 2023 год и плановый период 2024-2025 годов</t>
  </si>
  <si>
    <t>МО "Александровский район"</t>
  </si>
  <si>
    <t>на 01.02.2023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</si>
</sst>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7">
    <font>
      <sz val="11"/>
      <color theme="1"/>
      <name val="Calibri"/>
      <family val="2"/>
      <charset val="204"/>
      <scheme val="minor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4"/>
      <name val="PT Astra Serif"/>
      <family val="1"/>
      <charset val="204"/>
    </font>
    <font>
      <sz val="13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sz val="13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i/>
      <sz val="13"/>
      <color theme="1"/>
      <name val="PT Astra Serif"/>
      <family val="1"/>
      <charset val="204"/>
    </font>
    <font>
      <i/>
      <sz val="13"/>
      <name val="PT Astra Serif"/>
      <family val="1"/>
      <charset val="204"/>
    </font>
    <font>
      <b/>
      <sz val="14"/>
      <name val="PT Astra Serif"/>
      <family val="1"/>
      <charset val="204"/>
    </font>
    <font>
      <i/>
      <sz val="14"/>
      <color theme="1"/>
      <name val="PT Astra Serif"/>
      <family val="1"/>
      <charset val="204"/>
    </font>
    <font>
      <sz val="13"/>
      <color rgb="FF000000"/>
      <name val="PT Astra Serif"/>
      <family val="1"/>
      <charset val="204"/>
    </font>
    <font>
      <sz val="14"/>
      <color theme="1"/>
      <name val="PT Astra Serif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3" borderId="0" xfId="0" applyFont="1" applyFill="1" applyAlignment="1">
      <alignment horizontal="right"/>
    </xf>
    <xf numFmtId="0" fontId="2" fillId="0" borderId="4" xfId="0" applyFont="1" applyBorder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11" fontId="2" fillId="0" borderId="0" xfId="0" applyNumberFormat="1" applyFont="1" applyFill="1"/>
    <xf numFmtId="164" fontId="2" fillId="3" borderId="0" xfId="0" applyNumberFormat="1" applyFont="1" applyFill="1"/>
    <xf numFmtId="0" fontId="2" fillId="3" borderId="0" xfId="0" applyFont="1" applyFill="1"/>
    <xf numFmtId="0" fontId="7" fillId="0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top" wrapText="1"/>
    </xf>
    <xf numFmtId="49" fontId="8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164" fontId="9" fillId="3" borderId="4" xfId="0" applyNumberFormat="1" applyFont="1" applyFill="1" applyBorder="1" applyAlignment="1">
      <alignment horizontal="right" vertical="top" wrapText="1"/>
    </xf>
    <xf numFmtId="165" fontId="9" fillId="3" borderId="4" xfId="0" applyNumberFormat="1" applyFont="1" applyFill="1" applyBorder="1" applyAlignment="1">
      <alignment horizontal="right" vertical="top" wrapText="1"/>
    </xf>
    <xf numFmtId="164" fontId="2" fillId="0" borderId="0" xfId="0" applyNumberFormat="1" applyFont="1"/>
    <xf numFmtId="4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right" vertical="top"/>
    </xf>
    <xf numFmtId="165" fontId="6" fillId="2" borderId="4" xfId="0" applyNumberFormat="1" applyFont="1" applyFill="1" applyBorder="1" applyAlignment="1">
      <alignment horizontal="right" vertical="top"/>
    </xf>
    <xf numFmtId="49" fontId="7" fillId="3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top"/>
    </xf>
    <xf numFmtId="164" fontId="10" fillId="3" borderId="4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center" vertical="top"/>
    </xf>
    <xf numFmtId="164" fontId="6" fillId="2" borderId="4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7" fillId="3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11" fontId="8" fillId="3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top"/>
    </xf>
    <xf numFmtId="165" fontId="10" fillId="3" borderId="4" xfId="0" applyNumberFormat="1" applyFont="1" applyFill="1" applyBorder="1" applyAlignment="1">
      <alignment horizontal="center" vertical="center"/>
    </xf>
    <xf numFmtId="11" fontId="8" fillId="3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left" vertical="center" wrapText="1"/>
    </xf>
    <xf numFmtId="0" fontId="2" fillId="2" borderId="0" xfId="0" applyFont="1" applyFill="1"/>
    <xf numFmtId="164" fontId="13" fillId="3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164" fontId="14" fillId="3" borderId="4" xfId="0" applyNumberFormat="1" applyFont="1" applyFill="1" applyBorder="1" applyAlignment="1">
      <alignment horizontal="right" vertical="top" wrapText="1"/>
    </xf>
    <xf numFmtId="165" fontId="14" fillId="3" borderId="4" xfId="0" applyNumberFormat="1" applyFont="1" applyFill="1" applyBorder="1" applyAlignment="1">
      <alignment horizontal="right" vertical="top" wrapText="1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horizontal="right" vertical="top" wrapText="1"/>
    </xf>
    <xf numFmtId="0" fontId="15" fillId="0" borderId="4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8" fillId="0" borderId="4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0" fontId="14" fillId="0" borderId="0" xfId="0" applyFont="1" applyAlignment="1">
      <alignment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12" fillId="3" borderId="13" xfId="0" applyNumberFormat="1" applyFont="1" applyFill="1" applyBorder="1" applyAlignment="1" applyProtection="1">
      <alignment horizontal="left" vertical="center" wrapText="1"/>
    </xf>
    <xf numFmtId="0" fontId="10" fillId="0" borderId="0" xfId="0" applyFont="1"/>
    <xf numFmtId="164" fontId="9" fillId="3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top" wrapText="1"/>
    </xf>
    <xf numFmtId="164" fontId="6" fillId="2" borderId="4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/>
    <xf numFmtId="0" fontId="8" fillId="0" borderId="6" xfId="0" applyFont="1" applyFill="1" applyBorder="1"/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CC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142" Type="http://schemas.openxmlformats.org/officeDocument/2006/relationships/revisionLog" Target="revisionLog1.xml"/><Relationship Id="rId138" Type="http://schemas.openxmlformats.org/officeDocument/2006/relationships/revisionLog" Target="revisionLog11.xml"/><Relationship Id="rId141" Type="http://schemas.openxmlformats.org/officeDocument/2006/relationships/revisionLog" Target="revisionLog12.xml"/><Relationship Id="rId146" Type="http://schemas.openxmlformats.org/officeDocument/2006/relationships/revisionLog" Target="revisionLog5.xml"/><Relationship Id="rId140" Type="http://schemas.openxmlformats.org/officeDocument/2006/relationships/revisionLog" Target="revisionLog121.xml"/><Relationship Id="rId145" Type="http://schemas.openxmlformats.org/officeDocument/2006/relationships/revisionLog" Target="revisionLog4.xml"/><Relationship Id="rId144" Type="http://schemas.openxmlformats.org/officeDocument/2006/relationships/revisionLog" Target="revisionLog3.xml"/><Relationship Id="rId149" Type="http://schemas.openxmlformats.org/officeDocument/2006/relationships/revisionLog" Target="revisionLog8.xml"/><Relationship Id="rId143" Type="http://schemas.openxmlformats.org/officeDocument/2006/relationships/revisionLog" Target="revisionLog2.xml"/><Relationship Id="rId148" Type="http://schemas.openxmlformats.org/officeDocument/2006/relationships/revisionLog" Target="revisionLog7.xml"/><Relationship Id="rId139" Type="http://schemas.openxmlformats.org/officeDocument/2006/relationships/revisionLog" Target="revisionLog1211.xml"/><Relationship Id="rId147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BECC98B-A77B-4D7B-81F3-F051DF0DE820}" diskRevisions="1" revisionId="3598" version="13">
  <header guid="{47791265-13C4-4019-88E5-A188EF8DA801}" dateTime="2023-01-18T17:31:33" maxSheetId="3" userName="gmp" r:id="rId138">
    <sheetIdMap count="2">
      <sheetId val="1"/>
      <sheetId val="2"/>
    </sheetIdMap>
  </header>
  <header guid="{1DDBBDF7-489B-4C8C-8B53-0D4D4D0F0DEC}" dateTime="2023-01-18T17:43:07" maxSheetId="3" userName="pvn" r:id="rId139" minRId="3134">
    <sheetIdMap count="2">
      <sheetId val="1"/>
      <sheetId val="2"/>
    </sheetIdMap>
  </header>
  <header guid="{834A92E9-9853-42F1-807F-DBC3222163C1}" dateTime="2023-01-18T17:43:58" maxSheetId="3" userName="pvn" r:id="rId140">
    <sheetIdMap count="2">
      <sheetId val="1"/>
      <sheetId val="2"/>
    </sheetIdMap>
  </header>
  <header guid="{3C6D813C-A3F8-496B-AB26-F0CEA2B926B9}" dateTime="2023-01-20T18:53:31" maxSheetId="3" userName="gmp" r:id="rId141" minRId="3145" maxRId="3499">
    <sheetIdMap count="2">
      <sheetId val="1"/>
      <sheetId val="2"/>
    </sheetIdMap>
  </header>
  <header guid="{1EACE884-F359-4386-9E4D-7730495166CE}" dateTime="2023-01-20T18:55:24" maxSheetId="3" userName="gmp" r:id="rId142" minRId="3505" maxRId="3524">
    <sheetIdMap count="2">
      <sheetId val="1"/>
      <sheetId val="2"/>
    </sheetIdMap>
  </header>
  <header guid="{F2CBFF75-FC2B-4249-9B35-2D2671DD07B9}" dateTime="2023-01-23T15:45:23" maxSheetId="3" userName="Волкова" r:id="rId143">
    <sheetIdMap count="2">
      <sheetId val="1"/>
      <sheetId val="2"/>
    </sheetIdMap>
  </header>
  <header guid="{AA767A15-01A0-4CB0-A46D-A6F86459385B}" dateTime="2023-01-24T11:55:52" maxSheetId="3" userName="Волкова" r:id="rId144" minRId="3535" maxRId="3572">
    <sheetIdMap count="2">
      <sheetId val="1"/>
      <sheetId val="2"/>
    </sheetIdMap>
  </header>
  <header guid="{0CB25D2E-C7B6-4D93-9DD9-90316400A6C0}" dateTime="2023-01-24T13:54:27" maxSheetId="3" userName="Волкова" r:id="rId145" minRId="3573" maxRId="3574">
    <sheetIdMap count="2">
      <sheetId val="1"/>
      <sheetId val="2"/>
    </sheetIdMap>
  </header>
  <header guid="{371FB81A-A24B-44C8-8E6C-786DDC69D016}" dateTime="2023-01-24T13:58:44" maxSheetId="3" userName="Волкова" r:id="rId146">
    <sheetIdMap count="2">
      <sheetId val="1"/>
      <sheetId val="2"/>
    </sheetIdMap>
  </header>
  <header guid="{B2E11AC9-A9DF-4768-8276-CC74AC9D4200}" dateTime="2023-01-24T14:00:04" maxSheetId="3" userName="Волкова" r:id="rId147">
    <sheetIdMap count="2">
      <sheetId val="1"/>
      <sheetId val="2"/>
    </sheetIdMap>
  </header>
  <header guid="{1BC79A4A-8B23-4862-940B-E4006D3B2A4B}" dateTime="2023-02-01T15:13:39" maxSheetId="3" userName="Волкова" r:id="rId148" minRId="3585" maxRId="3586">
    <sheetIdMap count="2">
      <sheetId val="1"/>
      <sheetId val="2"/>
    </sheetIdMap>
  </header>
  <header guid="{6BECC98B-A77B-4D7B-81F3-F051DF0DE820}" dateTime="2023-02-02T09:20:14" maxSheetId="3" userName="Волкова" r:id="rId149" minRId="3592" maxRId="359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505" sId="1">
    <oc r="A5" t="inlineStr">
      <is>
        <t>Информация о плановых ассигнованиях и кассовом исполнении расходов консолидированного бюджета Томской области на реализацию региональных проектов Томской области по состоянию на 16.01.2023</t>
      </is>
    </oc>
    <nc r="A5" t="inlineStr">
      <is>
        <t>Информация о плановых ассигнованиях и кассовом исполнении расходов консолидированного бюджета Томской области на реализацию региональных проектов Томской области по состоянию на 2023 год и плановый период 2024-2025 годов</t>
      </is>
    </nc>
  </rcc>
  <rcc rId="3506" sId="1">
    <nc r="J20">
      <f>SUM(J22:J27)</f>
    </nc>
  </rcc>
  <rcc rId="3507" sId="1">
    <nc r="K20">
      <f>SUM(K22:K27)</f>
    </nc>
  </rcc>
  <rcc rId="3508" sId="1">
    <nc r="L20">
      <f>SUM(L22:L27)</f>
    </nc>
  </rcc>
  <rcc rId="3509" sId="1">
    <nc r="M20">
      <f>SUM(M22:M27)</f>
    </nc>
  </rcc>
  <rcc rId="3510" sId="1">
    <nc r="J17">
      <f>K17+L17+M17</f>
    </nc>
  </rcc>
  <rcc rId="3511" sId="1">
    <nc r="J18">
      <f>K18+L18+M18</f>
    </nc>
  </rcc>
  <rcc rId="3512" sId="1">
    <nc r="J19">
      <f>K19+L19+M19</f>
    </nc>
  </rcc>
  <rcc rId="3513" sId="1" odxf="1" dxf="1">
    <nc r="J22">
      <f>K22+L22+M22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514" sId="1" odxf="1" dxf="1">
    <nc r="J23">
      <f>K23+L23+M23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515" sId="1" odxf="1" dxf="1">
    <nc r="J24">
      <f>K24+L24+M24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516" sId="1">
    <oc r="K13">
      <f>#REF!+K15+#REF!+K28</f>
    </oc>
    <nc r="K13">
      <f>K15+K20+K28+K32</f>
    </nc>
  </rcc>
  <rcc rId="3517" sId="1">
    <oc r="L13">
      <f>#REF!+L15+#REF!+L28</f>
    </oc>
    <nc r="L13">
      <f>L15+L20+L28+L32</f>
    </nc>
  </rcc>
  <rcc rId="3518" sId="1" odxf="1" dxf="1">
    <oc r="G13">
      <f>G15+G28+G32+G20</f>
    </oc>
    <nc r="G13">
      <f>G15+G20+G28+G32</f>
    </nc>
    <odxf>
      <alignment horizontal="center" vertical="center" readingOrder="0"/>
    </odxf>
    <ndxf>
      <alignment horizontal="right" vertical="top" readingOrder="0"/>
    </ndxf>
  </rcc>
  <rcc rId="3519" sId="1" odxf="1" dxf="1">
    <oc r="H13">
      <f>H15+H28+H32+H20</f>
    </oc>
    <nc r="H13">
      <f>H15+H20+H28+H32</f>
    </nc>
    <odxf>
      <alignment horizontal="center" vertical="center" readingOrder="0"/>
    </odxf>
    <ndxf>
      <alignment horizontal="right" vertical="top" readingOrder="0"/>
    </ndxf>
  </rcc>
  <rcc rId="3520" sId="1" odxf="1" dxf="1">
    <oc r="I13">
      <f>I15+I28+I32+I20</f>
    </oc>
    <nc r="I13">
      <f>I15+I20+I28+I32</f>
    </nc>
    <odxf>
      <alignment horizontal="center" vertical="center" readingOrder="0"/>
    </odxf>
    <ndxf>
      <alignment horizontal="right" vertical="top" readingOrder="0"/>
    </ndxf>
  </rcc>
  <rcc rId="3521" sId="1">
    <oc r="M13">
      <f>#REF!+M15+#REF!+M28</f>
    </oc>
    <nc r="M13">
      <f>M15+M20+M28+M32</f>
    </nc>
  </rcc>
  <rcc rId="3522" sId="1" odxf="1" dxf="1">
    <oc r="O13">
      <f>O15+O28+O32+O20</f>
    </oc>
    <nc r="O13">
      <f>O15+O20+O28+O32</f>
    </nc>
    <odxf>
      <alignment horizontal="center" vertical="center" readingOrder="0"/>
    </odxf>
    <ndxf>
      <alignment horizontal="right" vertical="top" readingOrder="0"/>
    </ndxf>
  </rcc>
  <rcc rId="3523" sId="1" odxf="1" dxf="1">
    <oc r="P13">
      <f>P15+P28+P32+P20</f>
    </oc>
    <nc r="P13">
      <f>P15+P20+P28+P32</f>
    </nc>
    <odxf>
      <alignment horizontal="center" vertical="center" readingOrder="0"/>
    </odxf>
    <ndxf>
      <alignment horizontal="right" vertical="top" readingOrder="0"/>
    </ndxf>
  </rcc>
  <rcc rId="3524" sId="1" odxf="1" dxf="1">
    <oc r="Q13">
      <f>Q15+Q28+Q32+Q20</f>
    </oc>
    <nc r="Q13">
      <f>Q15+Q20+Q28+Q32</f>
    </nc>
    <odxf>
      <alignment horizontal="center" vertical="center" readingOrder="0"/>
    </odxf>
    <ndxf>
      <alignment horizontal="right" vertical="top" readingOrder="0"/>
    </ndxf>
  </rcc>
  <rcv guid="{8DBC8541-9868-41A7-9A9F-A27FC80CBA37}" action="delete"/>
  <rdn rId="0" localSheetId="1" customView="1" name="Z_8DBC8541_9868_41A7_9A9F_A27FC80CBA37_.wvu.PrintArea" hidden="1" oldHidden="1">
    <formula>Лист1!$A$5:$V$180</formula>
    <oldFormula>Лист1!$A$5:$V$180</oldFormula>
  </rdn>
  <rdn rId="0" localSheetId="1" customView="1" name="Z_8DBC8541_9868_41A7_9A9F_A27FC80CBA37_.wvu.PrintTitles" hidden="1" oldHidden="1">
    <formula>Лист1!$8:$11</formula>
    <oldFormula>Лист1!$8:$11</oldFormula>
  </rdn>
  <rdn rId="0" localSheetId="1" customView="1" name="Z_8DBC8541_9868_41A7_9A9F_A27FC80CBA37_.wvu.FilterData" hidden="1" oldHidden="1">
    <formula>Лист1!$E$15:$E$180</formula>
    <oldFormula>Лист1!$E$15:$E$180</oldFormula>
  </rdn>
  <rdn rId="0" localSheetId="2" customView="1" name="Z_8DBC8541_9868_41A7_9A9F_A27FC80CBA37_.wvu.PrintArea" hidden="1" oldHidden="1">
    <formula>Лист2!$A$1:$O$19</formula>
    <oldFormula>Лист2!$A$1:$O$19</oldFormula>
  </rdn>
  <rdn rId="0" localSheetId="2" customView="1" name="Z_8DBC8541_9868_41A7_9A9F_A27FC80CBA37_.wvu.Cols" hidden="1" oldHidden="1">
    <formula>Лист2!$F:$G</formula>
    <oldFormula>Лист2!$F:$G</oldFormula>
  </rdn>
  <rcv guid="{8DBC8541-9868-41A7-9A9F-A27FC80CBA37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8DBC8541-9868-41A7-9A9F-A27FC80CBA37}" action="delete"/>
  <rdn rId="0" localSheetId="1" customView="1" name="Z_8DBC8541_9868_41A7_9A9F_A27FC80CBA37_.wvu.PrintArea" hidden="1" oldHidden="1">
    <formula>Лист1!$A$5:$V$180</formula>
    <oldFormula>Лист1!$A$5:$V$180</oldFormula>
  </rdn>
  <rdn rId="0" localSheetId="1" customView="1" name="Z_8DBC8541_9868_41A7_9A9F_A27FC80CBA37_.wvu.PrintTitles" hidden="1" oldHidden="1">
    <formula>Лист1!$8:$11</formula>
    <oldFormula>Лист1!$8:$11</oldFormula>
  </rdn>
  <rdn rId="0" localSheetId="1" customView="1" name="Z_8DBC8541_9868_41A7_9A9F_A27FC80CBA37_.wvu.FilterData" hidden="1" oldHidden="1">
    <formula>Лист1!$E$15:$E$180</formula>
    <oldFormula>Лист1!$E$15:$E$180</oldFormula>
  </rdn>
  <rdn rId="0" localSheetId="2" customView="1" name="Z_8DBC8541_9868_41A7_9A9F_A27FC80CBA37_.wvu.PrintArea" hidden="1" oldHidden="1">
    <formula>Лист2!$A$1:$O$19</formula>
  </rdn>
  <rdn rId="0" localSheetId="2" customView="1" name="Z_8DBC8541_9868_41A7_9A9F_A27FC80CBA37_.wvu.Cols" hidden="1" oldHidden="1">
    <formula>Лист2!$F:$G</formula>
  </rdn>
  <rcv guid="{8DBC8541-9868-41A7-9A9F-A27FC80CBA37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3145" sId="1" numFmtId="4">
    <oc r="G17">
      <v>111.1</v>
    </oc>
    <nc r="G17"/>
  </rcc>
  <rcc rId="3146" sId="1" numFmtId="4">
    <oc r="H17">
      <v>3590.9</v>
    </oc>
    <nc r="H17"/>
  </rcc>
  <rcc rId="3147" sId="1" numFmtId="4">
    <oc r="G18">
      <v>96.7</v>
    </oc>
    <nc r="G18"/>
  </rcc>
  <rcc rId="3148" sId="1" numFmtId="4">
    <oc r="H18">
      <v>9575.1</v>
    </oc>
    <nc r="H18"/>
  </rcc>
  <rcc rId="3149" sId="1" numFmtId="4">
    <oc r="G19">
      <v>347.7</v>
    </oc>
    <nc r="G19"/>
  </rcc>
  <rcc rId="3150" sId="1" numFmtId="4">
    <oc r="H19">
      <v>34426.199999999997</v>
    </oc>
    <nc r="H19"/>
  </rcc>
  <rcc rId="3151" sId="1" numFmtId="4">
    <oc r="G22">
      <v>9000</v>
    </oc>
    <nc r="G22"/>
  </rcc>
  <rcc rId="3152" sId="1" numFmtId="4">
    <oc r="G23">
      <v>30000</v>
    </oc>
    <nc r="G23"/>
  </rcc>
  <rcc rId="3153" sId="1" numFmtId="4">
    <oc r="G24">
      <v>94981.8</v>
    </oc>
    <nc r="G24"/>
  </rcc>
  <rcc rId="3154" sId="1" numFmtId="4">
    <oc r="G25">
      <v>3000</v>
    </oc>
    <nc r="G25"/>
  </rcc>
  <rcc rId="3155" sId="1" numFmtId="4">
    <oc r="H25">
      <v>4173.1000000000004</v>
    </oc>
    <nc r="H25"/>
  </rcc>
  <rcc rId="3156" sId="1" numFmtId="4">
    <oc r="G26">
      <v>2933.6</v>
    </oc>
    <nc r="G26"/>
  </rcc>
  <rcc rId="3157" sId="1" numFmtId="4">
    <oc r="H26">
      <v>6589</v>
    </oc>
    <nc r="H26"/>
  </rcc>
  <rcc rId="3158" sId="1" numFmtId="4">
    <oc r="G27">
      <v>556.70000000000005</v>
    </oc>
    <nc r="G27"/>
  </rcc>
  <rcc rId="3159" sId="1" numFmtId="4">
    <oc r="H27">
      <v>833.5</v>
    </oc>
    <nc r="H27"/>
  </rcc>
  <rcc rId="3160" sId="1" numFmtId="4">
    <oc r="O22">
      <v>9000</v>
    </oc>
    <nc r="O22"/>
  </rcc>
  <rcc rId="3161" sId="1" numFmtId="4">
    <oc r="O23">
      <v>30000</v>
    </oc>
    <nc r="O23"/>
  </rcc>
  <rcc rId="3162" sId="1" numFmtId="4">
    <oc r="O24">
      <v>94981.8</v>
    </oc>
    <nc r="O24"/>
  </rcc>
  <rcc rId="3163" sId="1" numFmtId="4">
    <oc r="O25">
      <v>3000</v>
    </oc>
    <nc r="O25"/>
  </rcc>
  <rcc rId="3164" sId="1" numFmtId="4">
    <oc r="P25">
      <v>4364.2</v>
    </oc>
    <nc r="P25"/>
  </rcc>
  <rcc rId="3165" sId="1" numFmtId="4">
    <oc r="O26">
      <v>0</v>
    </oc>
    <nc r="O26"/>
  </rcc>
  <rcc rId="3166" sId="1" numFmtId="4">
    <oc r="O27">
      <v>556.70000000000005</v>
    </oc>
    <nc r="O27"/>
  </rcc>
  <rcc rId="3167" sId="1" numFmtId="4">
    <oc r="P27">
      <v>865.5</v>
    </oc>
    <nc r="P27"/>
  </rcc>
  <rcc rId="3168" sId="1" numFmtId="4">
    <oc r="S22">
      <v>9000</v>
    </oc>
    <nc r="S22"/>
  </rcc>
  <rcc rId="3169" sId="1" numFmtId="4">
    <oc r="S23">
      <v>30000</v>
    </oc>
    <nc r="S23"/>
  </rcc>
  <rcc rId="3170" sId="1" numFmtId="4">
    <oc r="S24">
      <v>94981.8</v>
    </oc>
    <nc r="S24"/>
  </rcc>
  <rcc rId="3171" sId="1" numFmtId="4">
    <oc r="S25">
      <v>3000</v>
    </oc>
    <nc r="S25"/>
  </rcc>
  <rcc rId="3172" sId="1" numFmtId="4">
    <oc r="S26">
      <v>0</v>
    </oc>
    <nc r="S26"/>
  </rcc>
  <rcc rId="3173" sId="1" numFmtId="4">
    <oc r="S27">
      <v>556.70000000000005</v>
    </oc>
    <nc r="S27"/>
  </rcc>
  <rcc rId="3174" sId="1" numFmtId="4">
    <oc r="G30">
      <v>82878.3</v>
    </oc>
    <nc r="G30"/>
  </rcc>
  <rcc rId="3175" sId="1" numFmtId="4">
    <oc r="H30">
      <v>554647.19999999995</v>
    </oc>
    <nc r="H30"/>
  </rcc>
  <rcc rId="3176" sId="1" numFmtId="4">
    <oc r="G31">
      <v>600</v>
    </oc>
    <nc r="G31"/>
  </rcc>
  <rcc rId="3177" sId="1" numFmtId="4">
    <oc r="H34">
      <v>182.4</v>
    </oc>
    <nc r="H34"/>
  </rcc>
  <rcc rId="3178" sId="1" numFmtId="4">
    <oc r="O30">
      <v>52053.5</v>
    </oc>
    <nc r="O30"/>
  </rcc>
  <rcc rId="3179" sId="1" numFmtId="4">
    <oc r="P30">
      <v>348358</v>
    </oc>
    <nc r="P30"/>
  </rcc>
  <rcc rId="3180" sId="1" numFmtId="4">
    <oc r="O31">
      <v>0</v>
    </oc>
    <nc r="O31"/>
  </rcc>
  <rcc rId="3181" sId="1" numFmtId="4">
    <oc r="P34">
      <v>202.6</v>
    </oc>
    <nc r="P34"/>
  </rcc>
  <rcc rId="3182" sId="1" numFmtId="4">
    <oc r="G38">
      <v>114542.6</v>
    </oc>
    <nc r="G38"/>
  </rcc>
  <rcc rId="3183" sId="1" numFmtId="4">
    <oc r="H38">
      <v>83457.399999999994</v>
    </oc>
    <nc r="H38"/>
  </rcc>
  <rcc rId="3184" sId="1" numFmtId="4">
    <oc r="G39">
      <v>168990.3</v>
    </oc>
    <nc r="G39"/>
  </rcc>
  <rcc rId="3185" sId="1" numFmtId="4">
    <oc r="G42">
      <v>0</v>
    </oc>
    <nc r="G42"/>
  </rcc>
  <rcc rId="3186" sId="1" numFmtId="4">
    <oc r="H42">
      <v>66698.600000000006</v>
    </oc>
    <nc r="H42"/>
  </rcc>
  <rcc rId="3187" sId="1" numFmtId="4">
    <oc r="G43">
      <v>1569</v>
    </oc>
    <nc r="G43"/>
  </rcc>
  <rcc rId="3188" sId="1" numFmtId="4">
    <oc r="H43">
      <v>50732.5</v>
    </oc>
    <nc r="H43"/>
  </rcc>
  <rcc rId="3189" sId="1" numFmtId="4">
    <oc r="O42">
      <v>3276</v>
    </oc>
    <nc r="O42"/>
  </rcc>
  <rcc rId="3190" sId="1" numFmtId="4">
    <oc r="P42">
      <v>105924.2</v>
    </oc>
    <nc r="P42"/>
  </rcc>
  <rcc rId="3191" sId="1" numFmtId="4">
    <oc r="O43">
      <v>1569</v>
    </oc>
    <nc r="O43"/>
  </rcc>
  <rcc rId="3192" sId="1" numFmtId="4">
    <oc r="P43">
      <v>50732.5</v>
    </oc>
    <nc r="P43"/>
  </rcc>
  <rcc rId="3193" sId="1" numFmtId="4">
    <oc r="O38">
      <v>105273.8</v>
    </oc>
    <nc r="O38"/>
  </rcc>
  <rcc rId="3194" sId="1" numFmtId="4">
    <oc r="P38">
      <v>92726.2</v>
    </oc>
    <nc r="P38"/>
  </rcc>
  <rcc rId="3195" sId="1" numFmtId="4">
    <oc r="O39">
      <v>168990.3</v>
    </oc>
    <nc r="O39"/>
  </rcc>
  <rcc rId="3196" sId="1" numFmtId="4">
    <oc r="G46">
      <v>0</v>
    </oc>
    <nc r="G46"/>
  </rcc>
  <rcc rId="3197" sId="1" numFmtId="4">
    <oc r="H46">
      <v>56063.6</v>
    </oc>
    <nc r="H46"/>
  </rcc>
  <rcc rId="3198" sId="1" numFmtId="4">
    <oc r="O46">
      <v>1783.1</v>
    </oc>
    <nc r="O46"/>
  </rcc>
  <rcc rId="3199" sId="1" numFmtId="4">
    <oc r="P46">
      <v>57652.5</v>
    </oc>
    <nc r="P46"/>
  </rcc>
  <rcc rId="3200" sId="1" numFmtId="4">
    <oc r="G49">
      <v>16223.8</v>
    </oc>
    <nc r="G49"/>
  </rcc>
  <rcc rId="3201" sId="1" numFmtId="4">
    <oc r="H49">
      <v>48934.3</v>
    </oc>
    <nc r="H49"/>
  </rcc>
  <rcc rId="3202" sId="1" numFmtId="4">
    <oc r="O49">
      <v>1425.7</v>
    </oc>
    <nc r="O49"/>
  </rcc>
  <rcc rId="3203" sId="1" numFmtId="4">
    <oc r="P49">
      <v>52739.8</v>
    </oc>
    <nc r="P49"/>
  </rcc>
  <rcc rId="3204" sId="1" numFmtId="4">
    <oc r="G52">
      <v>6204.3</v>
    </oc>
    <nc r="G52"/>
  </rcc>
  <rcc rId="3205" sId="1" numFmtId="4">
    <oc r="H52">
      <v>140562.70000000001</v>
    </oc>
    <nc r="H52"/>
  </rcc>
  <rcc rId="3206" sId="1" numFmtId="4">
    <oc r="G53">
      <v>1688.1</v>
    </oc>
    <nc r="G53"/>
  </rcc>
  <rcc rId="3207" sId="1" numFmtId="4">
    <oc r="H53">
      <v>38245.300000000003</v>
    </oc>
    <nc r="H53"/>
  </rcc>
  <rcc rId="3208" sId="1" numFmtId="4">
    <oc r="G54">
      <v>1137.5</v>
    </oc>
    <nc r="G54"/>
  </rcc>
  <rcc rId="3209" sId="1" numFmtId="4">
    <oc r="H54">
      <v>25770.6</v>
    </oc>
    <nc r="H54"/>
  </rcc>
  <rcc rId="3210" sId="1" numFmtId="4">
    <oc r="G55">
      <v>6476.2</v>
    </oc>
    <nc r="G55"/>
  </rcc>
  <rcc rId="3211" sId="1" numFmtId="4">
    <oc r="H55">
      <v>146721.4</v>
    </oc>
    <nc r="H55"/>
  </rcc>
  <rcc rId="3212" sId="1" numFmtId="4">
    <oc r="G56">
      <v>0</v>
    </oc>
    <nc r="G56"/>
  </rcc>
  <rcc rId="3213" sId="1" numFmtId="4">
    <oc r="H56">
      <v>0</v>
    </oc>
    <nc r="H56"/>
  </rcc>
  <rcc rId="3214" sId="1" numFmtId="4">
    <oc r="G57">
      <v>18596.5</v>
    </oc>
    <nc r="G57"/>
  </rcc>
  <rcc rId="3215" sId="1" numFmtId="4">
    <oc r="H57">
      <v>421314.7</v>
    </oc>
    <nc r="H57"/>
  </rcc>
  <rcc rId="3216" sId="1" numFmtId="4">
    <oc r="O53">
      <v>4373.7</v>
    </oc>
    <nc r="O53"/>
  </rcc>
  <rcc rId="3217" sId="1" numFmtId="4">
    <oc r="P53">
      <v>99089.7</v>
    </oc>
    <nc r="P53"/>
  </rcc>
  <rcc rId="3218" sId="1" numFmtId="4">
    <oc r="O54">
      <v>1205.2</v>
    </oc>
    <nc r="O54"/>
  </rcc>
  <rcc rId="3219" sId="1" numFmtId="4">
    <oc r="P54">
      <v>27303.9</v>
    </oc>
    <nc r="P54"/>
  </rcc>
  <rcc rId="3220" sId="1" numFmtId="4">
    <oc r="O55">
      <v>0</v>
    </oc>
    <nc r="O55"/>
  </rcc>
  <rcc rId="3221" sId="1" numFmtId="4">
    <oc r="P55">
      <v>0</v>
    </oc>
    <nc r="P55"/>
  </rcc>
  <rcc rId="3222" sId="1" numFmtId="4">
    <oc r="O56">
      <v>0</v>
    </oc>
    <nc r="O56"/>
  </rcc>
  <rcc rId="3223" sId="1" numFmtId="4">
    <oc r="P56">
      <v>0</v>
    </oc>
    <nc r="P56"/>
  </rcc>
  <rcc rId="3224" sId="1" numFmtId="4">
    <oc r="O57">
      <v>22518.6</v>
    </oc>
    <nc r="O57"/>
  </rcc>
  <rcc rId="3225" sId="1" numFmtId="4">
    <oc r="P57">
      <v>510172.3</v>
    </oc>
    <nc r="P57"/>
  </rcc>
  <rcc rId="3226" sId="1" numFmtId="4">
    <oc r="O52">
      <v>6005.1</v>
    </oc>
    <nc r="O52"/>
  </rcc>
  <rcc rId="3227" sId="1" numFmtId="4">
    <oc r="P52">
      <v>136048.79999999999</v>
    </oc>
    <nc r="P52"/>
  </rcc>
  <rcc rId="3228" sId="1" numFmtId="4">
    <oc r="G61">
      <v>50000</v>
    </oc>
    <nc r="G61"/>
  </rcc>
  <rcc rId="3229" sId="1" numFmtId="4">
    <oc r="G62">
      <v>15972.1</v>
    </oc>
    <nc r="G62"/>
  </rcc>
  <rcc rId="3230" sId="1" numFmtId="4">
    <oc r="H62">
      <v>57866.400000000001</v>
    </oc>
    <nc r="H62"/>
  </rcc>
  <rcc rId="3231" sId="1" numFmtId="4">
    <oc r="G63">
      <v>213549.3</v>
    </oc>
    <nc r="G63"/>
  </rcc>
  <rcc rId="3232" sId="1" numFmtId="4">
    <oc r="G64">
      <v>1820</v>
    </oc>
    <nc r="G64"/>
  </rcc>
  <rcc rId="3233" sId="1" numFmtId="4">
    <oc r="H64">
      <v>12180</v>
    </oc>
    <nc r="H64"/>
  </rcc>
  <rcc rId="3234" sId="1" numFmtId="4">
    <oc r="G65">
      <v>4082.1</v>
    </oc>
    <nc r="G65"/>
  </rcc>
  <rcc rId="3235" sId="1" numFmtId="4">
    <oc r="H65">
      <v>131987.9</v>
    </oc>
    <nc r="H65"/>
  </rcc>
  <rcc rId="3236" sId="1" numFmtId="4">
    <oc r="G66">
      <v>269998.90000000002</v>
    </oc>
    <nc r="G66"/>
  </rcc>
  <rcc rId="3237" sId="1" numFmtId="4">
    <oc r="G67">
      <v>54560</v>
    </oc>
    <nc r="G67"/>
  </rcc>
  <rcc rId="3238" sId="1" numFmtId="4">
    <oc r="H67">
      <v>30517.1</v>
    </oc>
    <nc r="H67"/>
  </rcc>
  <rcc rId="3239" sId="1" numFmtId="4">
    <oc r="G68">
      <v>840</v>
    </oc>
    <nc r="G68"/>
  </rcc>
  <rcc rId="3240" sId="1" numFmtId="4">
    <oc r="O61">
      <v>0</v>
    </oc>
    <nc r="O61"/>
  </rcc>
  <rcc rId="3241" sId="1" numFmtId="4">
    <oc r="O62">
      <v>7199.9</v>
    </oc>
    <nc r="O62"/>
  </rcc>
  <rcc rId="3242" sId="1" numFmtId="4">
    <oc r="P62">
      <v>93613.9</v>
    </oc>
    <nc r="P62"/>
  </rcc>
  <rcc rId="3243" sId="1" numFmtId="4">
    <oc r="O64">
      <v>1560</v>
    </oc>
    <nc r="O64"/>
  </rcc>
  <rcc rId="3244" sId="1" numFmtId="4">
    <oc r="P64">
      <v>10440</v>
    </oc>
    <nc r="P64"/>
  </rcc>
  <rcc rId="3245" sId="1" numFmtId="4">
    <oc r="O65">
      <v>522134</v>
    </oc>
    <nc r="O65"/>
  </rcc>
  <rcc rId="3246" sId="1" numFmtId="4">
    <oc r="P65">
      <v>855377</v>
    </oc>
    <nc r="P65"/>
  </rcc>
  <rcc rId="3247" sId="1" numFmtId="4">
    <oc r="O67">
      <v>150000</v>
    </oc>
    <nc r="O67"/>
  </rcc>
  <rcc rId="3248" sId="1" numFmtId="4">
    <oc r="G71">
      <v>281.2</v>
    </oc>
    <nc r="G71"/>
  </rcc>
  <rcc rId="3249" sId="1" numFmtId="4">
    <oc r="H71">
      <v>9093.9</v>
    </oc>
    <nc r="H71"/>
  </rcc>
  <rcc rId="3250" sId="1" numFmtId="4">
    <oc r="G72">
      <v>149935.79999999999</v>
    </oc>
    <nc r="G72"/>
  </rcc>
  <rcc rId="3251" sId="1" numFmtId="4">
    <oc r="H72">
      <v>172107.4</v>
    </oc>
    <nc r="H72"/>
  </rcc>
  <rcc rId="3252" sId="1" numFmtId="4">
    <oc r="O71">
      <v>317.8</v>
    </oc>
    <nc r="O71"/>
  </rcc>
  <rcc rId="3253" sId="1" numFmtId="4">
    <oc r="P71">
      <v>10274.299999999999</v>
    </oc>
    <nc r="P71"/>
  </rcc>
  <rcc rId="3254" sId="1" numFmtId="4">
    <oc r="O72">
      <v>144802.29999999999</v>
    </oc>
    <nc r="O72"/>
  </rcc>
  <rcc rId="3255" sId="1" numFmtId="4">
    <oc r="P72">
      <v>6123.2</v>
    </oc>
    <nc r="P72"/>
  </rcc>
  <rcc rId="3256" sId="1" numFmtId="4">
    <oc r="G75">
      <v>1202.4000000000001</v>
    </oc>
    <nc r="G75"/>
  </rcc>
  <rcc rId="3257" sId="1" numFmtId="4">
    <oc r="G76">
      <v>37183.5</v>
    </oc>
    <nc r="G76"/>
  </rcc>
  <rcc rId="3258" sId="1" numFmtId="4">
    <oc r="G77">
      <v>3069</v>
    </oc>
    <nc r="G77"/>
  </rcc>
  <rcc rId="3259" sId="1" numFmtId="4">
    <oc r="H77">
      <v>99230.9</v>
    </oc>
    <nc r="H77"/>
  </rcc>
  <rcc rId="3260" sId="1" numFmtId="4">
    <oc r="G78">
      <v>383.6</v>
    </oc>
    <nc r="G78"/>
  </rcc>
  <rcc rId="3261" sId="1" numFmtId="4">
    <oc r="H78">
      <v>12403.9</v>
    </oc>
    <nc r="H78"/>
  </rcc>
  <rcc rId="3262" sId="1" numFmtId="4">
    <oc r="G79">
      <v>4325.8</v>
    </oc>
    <nc r="G79"/>
  </rcc>
  <rcc rId="3263" sId="1" numFmtId="4">
    <oc r="G82">
      <v>2453.6</v>
    </oc>
    <nc r="G82"/>
  </rcc>
  <rcc rId="3264" sId="1" numFmtId="4">
    <oc r="H82">
      <v>79332.100000000006</v>
    </oc>
    <nc r="H82"/>
  </rcc>
  <rcc rId="3265" sId="1" numFmtId="4">
    <oc r="O76">
      <v>24856.7</v>
    </oc>
    <nc r="O76"/>
  </rcc>
  <rcc rId="3266" sId="1" numFmtId="4">
    <oc r="O77">
      <v>0</v>
    </oc>
    <nc r="O77"/>
  </rcc>
  <rcc rId="3267" sId="1" numFmtId="4">
    <oc r="P77">
      <v>0</v>
    </oc>
    <nc r="P77"/>
  </rcc>
  <rcc rId="3268" sId="1" numFmtId="4">
    <oc r="O78">
      <v>313</v>
    </oc>
    <nc r="O78"/>
  </rcc>
  <rcc rId="3269" sId="1" numFmtId="4">
    <oc r="P78">
      <v>10121.200000000001</v>
    </oc>
    <nc r="P78"/>
  </rcc>
  <rcc rId="3270" sId="1" numFmtId="4">
    <oc r="O79">
      <v>4390.5</v>
    </oc>
    <nc r="O79"/>
  </rcc>
  <rcc rId="3271" sId="1" numFmtId="4">
    <oc r="O75">
      <v>509.5</v>
    </oc>
    <nc r="O75"/>
  </rcc>
  <rcc rId="3272" sId="1" numFmtId="4">
    <oc r="O82">
      <v>2418.6999999999998</v>
    </oc>
    <nc r="O82"/>
  </rcc>
  <rcc rId="3273" sId="1" numFmtId="4">
    <oc r="P82">
      <v>78204.2</v>
    </oc>
    <nc r="P82"/>
  </rcc>
  <rcc rId="3274" sId="1" numFmtId="4">
    <oc r="O86">
      <v>7507.4</v>
    </oc>
    <nc r="O86"/>
  </rcc>
  <rcc rId="3275" sId="1" numFmtId="4">
    <oc r="G86">
      <v>1681.6</v>
    </oc>
    <nc r="G86"/>
  </rcc>
  <rcc rId="3276" sId="1" numFmtId="4">
    <oc r="G89">
      <v>1930</v>
    </oc>
    <nc r="G89"/>
  </rcc>
  <rcc rId="3277" sId="1" numFmtId="4">
    <oc r="O89">
      <v>1930</v>
    </oc>
    <nc r="O89"/>
  </rcc>
  <rcc rId="3278" sId="1" numFmtId="4">
    <oc r="H93">
      <v>85000</v>
    </oc>
    <nc r="H93"/>
  </rcc>
  <rcc rId="3279" sId="1" numFmtId="4">
    <oc r="G94">
      <v>11039.9</v>
    </oc>
    <nc r="G94"/>
  </rcc>
  <rcc rId="3280" sId="1" numFmtId="4">
    <oc r="H94">
      <v>356955.8</v>
    </oc>
    <nc r="H94"/>
  </rcc>
  <rcc rId="3281" sId="1" numFmtId="4">
    <oc r="O94">
      <v>12387.4</v>
    </oc>
    <nc r="O94"/>
  </rcc>
  <rcc rId="3282" sId="1" numFmtId="4">
    <oc r="P94">
      <v>400525</v>
    </oc>
    <nc r="P94"/>
  </rcc>
  <rcc rId="3283" sId="1" numFmtId="4">
    <oc r="H97">
      <v>2101223.7999999998</v>
    </oc>
    <nc r="H97"/>
  </rcc>
  <rcc rId="3284" sId="1" numFmtId="4">
    <oc r="G98">
      <v>966971.1</v>
    </oc>
    <nc r="G98"/>
  </rcc>
  <rcc rId="3285" sId="1" numFmtId="4">
    <oc r="G101">
      <v>9775</v>
    </oc>
    <nc r="G101"/>
  </rcc>
  <rcc rId="3286" sId="1" numFmtId="4">
    <oc r="G102">
      <v>19384.8</v>
    </oc>
    <nc r="G102"/>
  </rcc>
  <rcc rId="3287" sId="1" numFmtId="4">
    <oc r="H102">
      <v>368759.8</v>
    </oc>
    <nc r="H102"/>
  </rcc>
  <rcc rId="3288" sId="1">
    <oc r="J101">
      <f>K101+L101+M101</f>
    </oc>
    <nc r="J101">
      <f>K101+L101+M101</f>
    </nc>
  </rcc>
  <rcc rId="3289" sId="1">
    <oc r="K101">
      <f>#REF!</f>
    </oc>
    <nc r="K101"/>
  </rcc>
  <rcc rId="3290" sId="1">
    <oc r="L101">
      <f>#REF!</f>
    </oc>
    <nc r="L101"/>
  </rcc>
  <rcc rId="3291" sId="1">
    <oc r="M101">
      <f>#REF!</f>
    </oc>
    <nc r="M101"/>
  </rcc>
  <rcc rId="3292" sId="1" numFmtId="4">
    <oc r="O101">
      <v>9775</v>
    </oc>
    <nc r="O101"/>
  </rcc>
  <rcc rId="3293" sId="1" numFmtId="4">
    <oc r="P102">
      <v>159529.70000000001</v>
    </oc>
    <nc r="P102"/>
  </rcc>
  <rcc rId="3294" sId="1" numFmtId="4">
    <oc r="G106">
      <v>422.2</v>
    </oc>
    <nc r="G106"/>
  </rcc>
  <rcc rId="3295" sId="1" numFmtId="4">
    <oc r="H106">
      <v>26000</v>
    </oc>
    <nc r="H106"/>
  </rcc>
  <rcc rId="3296" sId="1" numFmtId="4">
    <oc r="P106">
      <v>37000</v>
    </oc>
    <nc r="P106"/>
  </rcc>
  <rcc rId="3297" sId="1" numFmtId="4">
    <oc r="G109">
      <v>10412</v>
    </oc>
    <nc r="G109"/>
  </rcc>
  <rcc rId="3298" sId="1" numFmtId="4">
    <oc r="G110">
      <v>12210</v>
    </oc>
    <nc r="G110"/>
  </rcc>
  <rcc rId="3299" sId="1" numFmtId="4">
    <oc r="H110">
      <v>81713.399999999994</v>
    </oc>
    <nc r="H110"/>
  </rcc>
  <rcc rId="3300" sId="1" numFmtId="4">
    <oc r="O109">
      <v>0</v>
    </oc>
    <nc r="O109"/>
  </rcc>
  <rcc rId="3301" sId="1" numFmtId="4">
    <oc r="O110">
      <v>21353.599999999999</v>
    </oc>
    <nc r="O110"/>
  </rcc>
  <rcc rId="3302" sId="1" numFmtId="4">
    <oc r="P110">
      <v>142904.6</v>
    </oc>
    <nc r="P110"/>
  </rcc>
  <rcc rId="3303" sId="1" numFmtId="4">
    <oc r="H113">
      <v>4596.7</v>
    </oc>
    <nc r="H113"/>
  </rcc>
  <rcc rId="3304" sId="1" numFmtId="4">
    <oc r="H114">
      <v>5384.4</v>
    </oc>
    <nc r="H114"/>
  </rcc>
  <rcc rId="3305" sId="1" numFmtId="4">
    <oc r="P113">
      <v>4411.2</v>
    </oc>
    <nc r="P113"/>
  </rcc>
  <rcc rId="3306" sId="1" numFmtId="4">
    <oc r="P114">
      <v>21174</v>
    </oc>
    <nc r="P114"/>
  </rcc>
  <rcc rId="3307" sId="1" numFmtId="4">
    <oc r="H118">
      <v>684615</v>
    </oc>
    <nc r="H118"/>
  </rcc>
  <rcc rId="3308" sId="1" numFmtId="4">
    <oc r="G119">
      <v>707000</v>
    </oc>
    <nc r="G119"/>
  </rcc>
  <rcc rId="3309" sId="1" numFmtId="4">
    <oc r="G120">
      <v>2804311.7</v>
    </oc>
    <nc r="G120"/>
  </rcc>
  <rcc rId="3310" sId="1" numFmtId="4">
    <oc r="H120">
      <v>2645077.5</v>
    </oc>
    <nc r="H120"/>
  </rcc>
  <rcc rId="3311" sId="1" numFmtId="4">
    <oc r="O119">
      <v>94015</v>
    </oc>
    <nc r="O119"/>
  </rcc>
  <rcc rId="3312" sId="1" numFmtId="4">
    <oc r="O120">
      <v>3185572.8</v>
    </oc>
    <nc r="O120"/>
  </rcc>
  <rcc rId="3313" sId="1" numFmtId="4">
    <oc r="P120">
      <v>4037270.2</v>
    </oc>
    <nc r="P120"/>
  </rcc>
  <rcc rId="3314" sId="1" numFmtId="4">
    <oc r="H123">
      <v>79178.8</v>
    </oc>
    <nc r="H123"/>
  </rcc>
  <rcc rId="3315" sId="1" numFmtId="4">
    <oc r="G124">
      <v>187245.8</v>
    </oc>
    <nc r="G124"/>
  </rcc>
  <rcc rId="3316" sId="1" numFmtId="4">
    <oc r="P123">
      <v>51199.1</v>
    </oc>
    <nc r="P123"/>
  </rcc>
  <rcc rId="3317" sId="1" numFmtId="4">
    <oc r="O124">
      <v>120754.7</v>
    </oc>
    <nc r="O124"/>
  </rcc>
  <rcc rId="3318" sId="1" numFmtId="4">
    <oc r="G127">
      <v>50000</v>
    </oc>
    <nc r="G127"/>
  </rcc>
  <rcc rId="3319" sId="1" numFmtId="4">
    <oc r="G128">
      <v>367.5</v>
    </oc>
    <nc r="G128"/>
  </rcc>
  <rcc rId="3320" sId="1" numFmtId="4">
    <oc r="G129">
      <v>3012.5</v>
    </oc>
    <nc r="G129"/>
  </rcc>
  <rcc rId="3321" sId="1" numFmtId="4">
    <oc r="G130">
      <v>168815.5</v>
    </oc>
    <nc r="G130"/>
  </rcc>
  <rcc rId="3322" sId="1" numFmtId="4">
    <oc r="O128">
      <v>367.5</v>
    </oc>
    <nc r="O128"/>
  </rcc>
  <rcc rId="3323" sId="1" numFmtId="4">
    <oc r="O129">
      <v>3012.5</v>
    </oc>
    <nc r="O129"/>
  </rcc>
  <rcc rId="3324" sId="1" numFmtId="4">
    <oc r="O130">
      <v>171000</v>
    </oc>
    <nc r="O130"/>
  </rcc>
  <rcc rId="3325" sId="1" numFmtId="4">
    <oc r="H134">
      <v>15000</v>
    </oc>
    <nc r="H134"/>
  </rcc>
  <rcc rId="3326" sId="1" numFmtId="4">
    <oc r="G135">
      <v>6626</v>
    </oc>
    <nc r="G135"/>
  </rcc>
  <rcc rId="3327" sId="1" numFmtId="4">
    <oc r="H135">
      <v>180309.5</v>
    </oc>
    <nc r="H135"/>
  </rcc>
  <rcc rId="3328" sId="1" numFmtId="4">
    <oc r="G136">
      <v>3288.8</v>
    </oc>
    <nc r="G136"/>
  </rcc>
  <rcc rId="3329" sId="1" numFmtId="4">
    <oc r="H136">
      <v>22009.200000000001</v>
    </oc>
    <nc r="H136"/>
  </rcc>
  <rcc rId="3330" sId="1" numFmtId="4">
    <oc r="G137">
      <v>5641.7</v>
    </oc>
    <nc r="G137"/>
  </rcc>
  <rcc rId="3331" sId="1" numFmtId="4">
    <oc r="H137">
      <v>37755.9</v>
    </oc>
    <nc r="H137"/>
  </rcc>
  <rcc rId="3332" sId="1" numFmtId="4">
    <oc r="G138">
      <v>0</v>
    </oc>
    <nc r="G138"/>
  </rcc>
  <rcc rId="3333" sId="1" numFmtId="4">
    <oc r="H138">
      <v>0</v>
    </oc>
    <nc r="H138"/>
  </rcc>
  <rcc rId="3334" sId="1" numFmtId="4">
    <oc r="G139">
      <v>708.5</v>
    </oc>
    <nc r="G139"/>
  </rcc>
  <rcc rId="3335" sId="1" numFmtId="4">
    <oc r="H139">
      <v>22908.2</v>
    </oc>
    <nc r="H139"/>
  </rcc>
  <rcc rId="3336" sId="1" numFmtId="4">
    <oc r="G140">
      <v>0</v>
    </oc>
    <nc r="G140"/>
  </rcc>
  <rcc rId="3337" sId="1" numFmtId="4">
    <oc r="H140">
      <v>0</v>
    </oc>
    <nc r="H140"/>
  </rcc>
  <rcc rId="3338" sId="1" numFmtId="4">
    <oc r="G141">
      <v>583.6</v>
    </oc>
    <nc r="G141"/>
  </rcc>
  <rcc rId="3339" sId="1" numFmtId="4">
    <oc r="H141">
      <v>18870.900000000001</v>
    </oc>
    <nc r="H141"/>
  </rcc>
  <rcc rId="3340" sId="1" numFmtId="4">
    <oc r="G142">
      <v>1727.9</v>
    </oc>
    <nc r="G142"/>
  </rcc>
  <rcc rId="3341" sId="1" numFmtId="4">
    <oc r="H142">
      <v>32830</v>
    </oc>
    <nc r="H142"/>
  </rcc>
  <rcc rId="3342" sId="1" numFmtId="4">
    <oc r="G143">
      <v>2793.3</v>
    </oc>
    <nc r="G143"/>
  </rcc>
  <rcc rId="3343" sId="1" numFmtId="4">
    <oc r="H143">
      <v>18693.599999999999</v>
    </oc>
    <nc r="H143"/>
  </rcc>
  <rcc rId="3344" sId="1" numFmtId="4">
    <oc r="G144">
      <v>5000</v>
    </oc>
    <nc r="G144"/>
  </rcc>
  <rcc rId="3345" sId="1" numFmtId="4">
    <oc r="O135">
      <v>7636.7</v>
    </oc>
    <nc r="O135"/>
  </rcc>
  <rcc rId="3346" sId="1" numFmtId="4">
    <oc r="P135">
      <v>246920.7</v>
    </oc>
    <nc r="P135"/>
  </rcc>
  <rcc rId="3347" sId="1" numFmtId="4">
    <oc r="O136">
      <v>6591.9</v>
    </oc>
    <nc r="O136"/>
  </rcc>
  <rcc rId="3348" sId="1" numFmtId="4">
    <oc r="P136">
      <v>44114.8</v>
    </oc>
    <nc r="P136"/>
  </rcc>
  <rcc rId="3349" sId="1" numFmtId="4">
    <oc r="O137">
      <v>7991.8</v>
    </oc>
    <nc r="O137"/>
  </rcc>
  <rcc rId="3350" sId="1" numFmtId="4">
    <oc r="P137">
      <v>53483.9</v>
    </oc>
    <nc r="P137"/>
  </rcc>
  <rcc rId="3351" sId="1" numFmtId="4">
    <oc r="O138">
      <v>1492.6</v>
    </oc>
    <nc r="O138"/>
  </rcc>
  <rcc rId="3352" sId="1" numFmtId="4">
    <oc r="P138">
      <v>17165.3</v>
    </oc>
    <nc r="P138"/>
  </rcc>
  <rcc rId="3353" sId="1" numFmtId="4">
    <oc r="O139">
      <v>0</v>
    </oc>
    <nc r="O139"/>
  </rcc>
  <rcc rId="3354" sId="1" numFmtId="4">
    <oc r="P139">
      <v>0</v>
    </oc>
    <nc r="P139"/>
  </rcc>
  <rcc rId="3355" sId="1" numFmtId="4">
    <oc r="O140">
      <v>1635.1</v>
    </oc>
    <nc r="O140"/>
  </rcc>
  <rcc rId="3356" sId="1" numFmtId="4">
    <oc r="P140">
      <v>52867.8</v>
    </oc>
    <nc r="P140"/>
  </rcc>
  <rcc rId="3357" sId="1" numFmtId="4">
    <oc r="O141">
      <v>421.6</v>
    </oc>
    <nc r="O141"/>
  </rcc>
  <rcc rId="3358" sId="1" numFmtId="4">
    <oc r="P141">
      <v>13632.3</v>
    </oc>
    <nc r="P141"/>
  </rcc>
  <rcc rId="3359" sId="1" numFmtId="4">
    <oc r="O142">
      <v>881.6</v>
    </oc>
    <nc r="O142"/>
  </rcc>
  <rcc rId="3360" sId="1" numFmtId="4">
    <oc r="P142">
      <v>16750</v>
    </oc>
    <nc r="P142"/>
  </rcc>
  <rcc rId="3361" sId="1" numFmtId="4">
    <oc r="O143">
      <v>834.8</v>
    </oc>
    <nc r="O143"/>
  </rcc>
  <rcc rId="3362" sId="1" numFmtId="4">
    <oc r="P143">
      <v>5586.6</v>
    </oc>
    <nc r="P143"/>
  </rcc>
  <rcc rId="3363" sId="1" numFmtId="4">
    <oc r="O144">
      <v>0</v>
    </oc>
    <nc r="O144"/>
  </rcc>
  <rcc rId="3364" sId="1" numFmtId="4">
    <oc r="G147">
      <v>13000</v>
    </oc>
    <nc r="G147"/>
  </rcc>
  <rcc rId="3365" sId="1" numFmtId="4">
    <oc r="G148">
      <v>179.3</v>
    </oc>
    <nc r="G148"/>
  </rcc>
  <rcc rId="3366" sId="1" numFmtId="4">
    <oc r="H148">
      <v>1200</v>
    </oc>
    <nc r="H148"/>
  </rcc>
  <rcc rId="3367" sId="1" numFmtId="4">
    <oc r="G149">
      <v>1000</v>
    </oc>
    <nc r="G149"/>
  </rcc>
  <rcc rId="3368" sId="1" numFmtId="4">
    <oc r="O147">
      <v>13000</v>
    </oc>
    <nc r="O147"/>
  </rcc>
  <rcc rId="3369" sId="1" numFmtId="4">
    <oc r="O148">
      <v>179.3</v>
    </oc>
    <nc r="O148"/>
  </rcc>
  <rcc rId="3370" sId="1" numFmtId="4">
    <oc r="P148">
      <v>1200</v>
    </oc>
    <nc r="P148"/>
  </rcc>
  <rcc rId="3371" sId="1" numFmtId="4">
    <oc r="O149">
      <v>1000</v>
    </oc>
    <nc r="O149"/>
  </rcc>
  <rcc rId="3372" sId="1" numFmtId="4">
    <oc r="G156">
      <v>296.10000000000002</v>
    </oc>
    <nc r="G156"/>
  </rcc>
  <rcc rId="3373" sId="1" numFmtId="4">
    <oc r="H156">
      <v>9573.7999999999993</v>
    </oc>
    <nc r="H156"/>
  </rcc>
  <rcc rId="3374" sId="1" numFmtId="4">
    <oc r="O156">
      <v>296.10000000000002</v>
    </oc>
    <nc r="O156"/>
  </rcc>
  <rcc rId="3375" sId="1" numFmtId="4">
    <oc r="P156">
      <v>9573.7999999999993</v>
    </oc>
    <nc r="P156"/>
  </rcc>
  <rcc rId="3376" sId="1" numFmtId="4">
    <oc r="G159">
      <v>1212.3</v>
    </oc>
    <nc r="G159"/>
  </rcc>
  <rcc rId="3377" sId="1" numFmtId="4">
    <oc r="H159">
      <v>39198.699999999997</v>
    </oc>
    <nc r="H159"/>
  </rcc>
  <rcc rId="3378" sId="1" numFmtId="4">
    <oc r="G160">
      <v>475.6</v>
    </oc>
    <nc r="G160"/>
  </rcc>
  <rcc rId="3379" sId="1" numFmtId="4">
    <oc r="H160">
      <v>15373.4</v>
    </oc>
    <nc r="H160"/>
  </rcc>
  <rcc rId="3380" sId="1" numFmtId="4">
    <oc r="O159">
      <v>1311.9</v>
    </oc>
    <nc r="O159"/>
  </rcc>
  <rcc rId="3381" sId="1" numFmtId="4">
    <oc r="O160">
      <v>484.9</v>
    </oc>
    <nc r="O160"/>
  </rcc>
  <rcc rId="3382" sId="1" numFmtId="4">
    <oc r="P159">
      <v>42419.199999999997</v>
    </oc>
    <nc r="P159"/>
  </rcc>
  <rcc rId="3383" sId="1" numFmtId="4">
    <oc r="P160">
      <v>15674.6</v>
    </oc>
    <nc r="P160"/>
  </rcc>
  <rcc rId="3384" sId="1" numFmtId="4">
    <oc r="G163">
      <v>347</v>
    </oc>
    <nc r="G163"/>
  </rcc>
  <rcc rId="3385" sId="1" numFmtId="4">
    <oc r="H163">
      <v>11220</v>
    </oc>
    <nc r="H163"/>
  </rcc>
  <rcc rId="3386" sId="1" numFmtId="4">
    <oc r="G164">
      <v>720.4</v>
    </oc>
    <nc r="G164"/>
  </rcc>
  <rcc rId="3387" sId="1" numFmtId="4">
    <oc r="H164">
      <v>23293.4</v>
    </oc>
    <nc r="H164"/>
  </rcc>
  <rcc rId="3388" sId="1" numFmtId="4">
    <oc r="G165">
      <v>406.5</v>
    </oc>
    <nc r="G165"/>
  </rcc>
  <rcc rId="3389" sId="1" numFmtId="4">
    <oc r="H165">
      <v>13144.2</v>
    </oc>
    <nc r="H165"/>
  </rcc>
  <rcc rId="3390" sId="1" numFmtId="4">
    <oc r="O163">
      <v>0</v>
    </oc>
    <nc r="O163"/>
  </rcc>
  <rcc rId="3391" sId="1" numFmtId="4">
    <oc r="O164">
      <v>656.4</v>
    </oc>
    <nc r="O164"/>
  </rcc>
  <rcc rId="3392" sId="1" numFmtId="4">
    <oc r="P164">
      <v>21224.1</v>
    </oc>
    <nc r="P164"/>
  </rcc>
  <rcc rId="3393" sId="1" numFmtId="4">
    <oc r="O165">
      <v>406.5</v>
    </oc>
    <nc r="O165"/>
  </rcc>
  <rcc rId="3394" sId="1" numFmtId="4">
    <oc r="P165">
      <v>13144.2</v>
    </oc>
    <nc r="P165"/>
  </rcc>
  <rcc rId="3395" sId="1" numFmtId="4">
    <oc r="G166">
      <v>276</v>
    </oc>
    <nc r="G166"/>
  </rcc>
  <rcc rId="3396" sId="1" numFmtId="4">
    <oc r="H166">
      <v>8923.5</v>
    </oc>
    <nc r="H166"/>
  </rcc>
  <rcc rId="3397" sId="1" numFmtId="4">
    <oc r="G167">
      <v>1129.3</v>
    </oc>
    <nc r="G167"/>
  </rcc>
  <rcc rId="3398" sId="1" numFmtId="4">
    <oc r="H167">
      <v>36514</v>
    </oc>
    <nc r="H167"/>
  </rcc>
  <rcc rId="3399" sId="1" numFmtId="4">
    <oc r="G168">
      <v>1030.9000000000001</v>
    </oc>
    <nc r="G168"/>
  </rcc>
  <rcc rId="3400" sId="1" numFmtId="4">
    <oc r="O166">
      <v>0</v>
    </oc>
    <nc r="O166"/>
  </rcc>
  <rcc rId="3401" sId="1" numFmtId="4">
    <oc r="P166">
      <v>0</v>
    </oc>
    <nc r="P166"/>
  </rcc>
  <rcc rId="3402" sId="1" numFmtId="4">
    <oc r="O167">
      <v>2076.9</v>
    </oc>
    <nc r="O167"/>
  </rcc>
  <rcc rId="3403" sId="1" numFmtId="4">
    <oc r="P167">
      <v>67153</v>
    </oc>
    <nc r="P167"/>
  </rcc>
  <rcc rId="3404" sId="1" numFmtId="4">
    <oc r="O168">
      <v>1288.7</v>
    </oc>
    <nc r="O168"/>
  </rcc>
  <rcc rId="3405" sId="1" numFmtId="4">
    <oc r="G172">
      <v>4500</v>
    </oc>
    <nc r="G172"/>
  </rcc>
  <rcc rId="3406" sId="1" numFmtId="4">
    <oc r="H172">
      <v>19555.8</v>
    </oc>
    <nc r="H172"/>
  </rcc>
  <rcc rId="3407" sId="1" numFmtId="4">
    <oc r="G173">
      <v>6800</v>
    </oc>
    <nc r="G173"/>
  </rcc>
  <rcc rId="3408" sId="1" numFmtId="4">
    <oc r="O172">
      <v>1500</v>
    </oc>
    <nc r="O172"/>
  </rcc>
  <rcc rId="3409" sId="1" numFmtId="4">
    <oc r="P172">
      <v>19289.5</v>
    </oc>
    <nc r="P172"/>
  </rcc>
  <rcc rId="3410" sId="1" numFmtId="4">
    <oc r="O173">
      <v>2500</v>
    </oc>
    <nc r="O173"/>
  </rcc>
  <rcc rId="3411" sId="1" numFmtId="4">
    <oc r="G177">
      <v>0</v>
    </oc>
    <nc r="G177"/>
  </rcc>
  <rcc rId="3412" sId="1" numFmtId="4">
    <oc r="H177">
      <v>0</v>
    </oc>
    <nc r="H177"/>
  </rcc>
  <rcc rId="3413" sId="1" numFmtId="4">
    <oc r="G178">
      <v>259.39999999999998</v>
    </oc>
    <nc r="G178"/>
  </rcc>
  <rcc rId="3414" sId="1" numFmtId="4">
    <oc r="H178">
      <v>8385.7000000000007</v>
    </oc>
    <nc r="H178"/>
  </rcc>
  <rcc rId="3415" sId="1" numFmtId="4">
    <oc r="O177">
      <v>257.8</v>
    </oc>
    <nc r="O177"/>
  </rcc>
  <rcc rId="3416" sId="1" numFmtId="4">
    <oc r="P177">
      <v>8335.7000000000007</v>
    </oc>
    <nc r="P177"/>
  </rcc>
  <rcc rId="3417" sId="1" numFmtId="4">
    <oc r="O178">
      <v>242.9</v>
    </oc>
    <nc r="O178"/>
  </rcc>
  <rcc rId="3418" sId="1" numFmtId="4">
    <oc r="P178">
      <v>7854.2</v>
    </oc>
    <nc r="P178"/>
  </rcc>
  <rcc rId="3419" sId="1" numFmtId="4">
    <oc r="S172">
      <v>1500</v>
    </oc>
    <nc r="S172"/>
  </rcc>
  <rcc rId="3420" sId="1" numFmtId="4">
    <oc r="S173">
      <v>2500</v>
    </oc>
    <nc r="S173"/>
  </rcc>
  <rcc rId="3421" sId="1" numFmtId="4">
    <oc r="S167">
      <v>154.6</v>
    </oc>
    <nc r="S167"/>
  </rcc>
  <rcc rId="3422" sId="1" numFmtId="4">
    <oc r="S163">
      <v>0</v>
    </oc>
    <nc r="S163"/>
  </rcc>
  <rcc rId="3423" sId="1" numFmtId="4">
    <oc r="S164">
      <v>0</v>
    </oc>
    <nc r="S164"/>
  </rcc>
  <rcc rId="3424" sId="1" numFmtId="4">
    <oc r="S165">
      <v>0</v>
    </oc>
    <nc r="S165"/>
  </rcc>
  <rcc rId="3425" sId="1" numFmtId="4">
    <oc r="S166">
      <v>0</v>
    </oc>
    <nc r="S166"/>
  </rcc>
  <rcc rId="3426" sId="1" numFmtId="4">
    <oc r="S168">
      <v>0</v>
    </oc>
    <nc r="S168"/>
  </rcc>
  <rcc rId="3427" sId="1" numFmtId="4">
    <oc r="S159">
      <v>0</v>
    </oc>
    <nc r="S159"/>
  </rcc>
  <rcc rId="3428" sId="1" numFmtId="4">
    <oc r="S160">
      <v>0</v>
    </oc>
    <nc r="S160"/>
  </rcc>
  <rcc rId="3429" sId="1" numFmtId="4">
    <oc r="S156">
      <v>0</v>
    </oc>
    <nc r="S156"/>
  </rcc>
  <rcc rId="3430" sId="1" numFmtId="4">
    <oc r="S130">
      <v>181000</v>
    </oc>
    <nc r="S130"/>
  </rcc>
  <rcc rId="3431" sId="1">
    <oc r="S116">
      <f>SUM(S118:S120)</f>
    </oc>
    <nc r="S116"/>
  </rcc>
  <rcc rId="3432" sId="1">
    <oc r="T116">
      <f>SUM(T118:T120)</f>
    </oc>
    <nc r="T116"/>
  </rcc>
  <rcc rId="3433" sId="1" numFmtId="4">
    <oc r="S119">
      <v>94015</v>
    </oc>
    <nc r="S119"/>
  </rcc>
  <rcc rId="3434" sId="1" numFmtId="4">
    <oc r="S120">
      <v>1597137.5</v>
    </oc>
    <nc r="S120"/>
  </rcc>
  <rcc rId="3435" sId="1" numFmtId="4">
    <oc r="T120">
      <v>2648628.2999999998</v>
    </oc>
    <nc r="T120"/>
  </rcc>
  <rcc rId="3436" sId="1" numFmtId="4">
    <oc r="T113">
      <v>4404.2</v>
    </oc>
    <nc r="T113"/>
  </rcc>
  <rcc rId="3437" sId="1" numFmtId="4">
    <oc r="T114">
      <v>26880.1</v>
    </oc>
    <nc r="T114"/>
  </rcc>
  <rcc rId="3438" sId="1" numFmtId="4">
    <oc r="S101">
      <v>9775</v>
    </oc>
    <nc r="S101"/>
  </rcc>
  <rcc rId="3439" sId="1" numFmtId="4">
    <oc r="S89">
      <v>1930</v>
    </oc>
    <nc r="S89"/>
  </rcc>
  <rcc rId="3440" sId="1" numFmtId="4">
    <oc r="S86">
      <v>0</v>
    </oc>
    <nc r="S86"/>
  </rcc>
  <rcc rId="3441" sId="1" numFmtId="4">
    <oc r="S82">
      <v>2418.6999999999998</v>
    </oc>
    <nc r="S82"/>
  </rcc>
  <rcc rId="3442" sId="1" numFmtId="4">
    <oc r="T82">
      <v>78204.2</v>
    </oc>
    <nc r="T82"/>
  </rcc>
  <rcc rId="3443" sId="1" numFmtId="4">
    <oc r="S76">
      <v>24856.7</v>
    </oc>
    <nc r="S76"/>
  </rcc>
  <rcc rId="3444" sId="1" numFmtId="4">
    <oc r="S75">
      <v>509.5</v>
    </oc>
    <nc r="S75"/>
  </rcc>
  <rcc rId="3445" sId="1" numFmtId="4">
    <oc r="S72">
      <v>144612.9</v>
    </oc>
    <nc r="S72"/>
  </rcc>
  <rcc rId="3446" sId="1" numFmtId="4">
    <oc r="S77">
      <v>0</v>
    </oc>
    <nc r="S77"/>
  </rcc>
  <rcc rId="3447" sId="1" numFmtId="4">
    <oc r="S78">
      <v>0</v>
    </oc>
    <nc r="S78"/>
  </rcc>
  <rcc rId="3448" sId="1" numFmtId="4">
    <oc r="S79">
      <v>0</v>
    </oc>
    <nc r="S79"/>
  </rcc>
  <rcc rId="3449" sId="1" numFmtId="4">
    <oc r="S71">
      <v>0</v>
    </oc>
    <nc r="S71"/>
  </rcc>
  <rcc rId="3450" sId="1" numFmtId="4">
    <oc r="S62">
      <v>4304.6000000000004</v>
    </oc>
    <nc r="S62"/>
  </rcc>
  <rcc rId="3451" sId="1" numFmtId="4">
    <oc r="S52">
      <v>18441.2</v>
    </oc>
    <nc r="S52"/>
  </rcc>
  <rcc rId="3452" sId="1" numFmtId="4">
    <oc r="T52">
      <v>417795.3</v>
    </oc>
    <nc r="T52"/>
  </rcc>
  <rcc rId="3453" sId="1" numFmtId="4">
    <oc r="S53">
      <v>0</v>
    </oc>
    <nc r="S53"/>
  </rcc>
  <rcc rId="3454" sId="1" numFmtId="4">
    <oc r="T53">
      <v>0</v>
    </oc>
    <nc r="T53"/>
  </rcc>
  <rcc rId="3455" sId="1" numFmtId="4">
    <oc r="S54">
      <v>1254.0999999999999</v>
    </oc>
    <nc r="S54"/>
  </rcc>
  <rcc rId="3456" sId="1" numFmtId="4">
    <oc r="T54">
      <v>28413.1</v>
    </oc>
    <nc r="T54"/>
  </rcc>
  <rcc rId="3457" sId="1" numFmtId="4">
    <oc r="S55">
      <v>232</v>
    </oc>
    <nc r="S55"/>
  </rcc>
  <rcc rId="3458" sId="1" numFmtId="4">
    <oc r="T55">
      <v>5256.6</v>
    </oc>
    <nc r="T55"/>
  </rcc>
  <rcc rId="3459" sId="1" numFmtId="4">
    <oc r="S56">
      <v>792.6</v>
    </oc>
    <nc r="S56"/>
  </rcc>
  <rcc rId="3460" sId="1" numFmtId="4">
    <oc r="T56">
      <v>17956.900000000001</v>
    </oc>
    <nc r="T56"/>
  </rcc>
  <rcc rId="3461" sId="1" numFmtId="4">
    <oc r="S57">
      <v>30434.1</v>
    </oc>
    <nc r="S57"/>
  </rcc>
  <rcc rId="3462" sId="1" numFmtId="4">
    <oc r="T57">
      <v>689500.3</v>
    </oc>
    <nc r="T57"/>
  </rcc>
  <rcc rId="3463" sId="1" numFmtId="4">
    <oc r="S43">
      <v>1569</v>
    </oc>
    <nc r="S43"/>
  </rcc>
  <rcc rId="3464" sId="1" numFmtId="4">
    <oc r="T43">
      <v>50732.5</v>
    </oc>
    <nc r="T43"/>
  </rcc>
  <rcc rId="3465" sId="1" numFmtId="4">
    <oc r="S38">
      <v>107504.4</v>
    </oc>
    <nc r="S38"/>
  </rcc>
  <rcc rId="3466" sId="1" numFmtId="4">
    <oc r="T38">
      <v>90495.6</v>
    </oc>
    <nc r="T38"/>
  </rcc>
  <rcc rId="3467" sId="1" numFmtId="4">
    <oc r="S39">
      <v>168990.3</v>
    </oc>
    <nc r="S39"/>
  </rcc>
  <rcc rId="3468" sId="1" numFmtId="4">
    <oc r="T34">
      <v>202.6</v>
    </oc>
    <nc r="T34"/>
  </rcc>
  <rcc rId="3469" sId="1" numFmtId="4">
    <oc r="S30">
      <v>10673</v>
    </oc>
    <nc r="S30"/>
  </rcc>
  <rcc rId="3470" sId="1" numFmtId="4">
    <oc r="T30">
      <v>122740</v>
    </oc>
    <nc r="T30"/>
  </rcc>
  <rcc rId="3471" sId="1" numFmtId="4">
    <oc r="S31">
      <v>0</v>
    </oc>
    <nc r="S31"/>
  </rcc>
  <rcc rId="3472" sId="1">
    <oc r="J58">
      <f>K58+L58+M58</f>
    </oc>
    <nc r="J58">
      <f>K58+L58+M58</f>
    </nc>
  </rcc>
  <rcc rId="3473" sId="1">
    <oc r="L58">
      <f>L59+L69+L73+L80+#REF!</f>
    </oc>
    <nc r="L58">
      <f>L59+L69+L73+L80</f>
    </nc>
  </rcc>
  <rcc rId="3474" sId="1">
    <oc r="M58">
      <f>M59+M69+M73+M80+#REF!</f>
    </oc>
    <nc r="M58">
      <f>M59+M69+M73+M80</f>
    </nc>
  </rcc>
  <rcc rId="3475" sId="1">
    <oc r="K58">
      <f>K59+K69+K73+K80+#REF!</f>
    </oc>
    <nc r="K58">
      <f>K59+K69+K73+K80</f>
    </nc>
  </rcc>
  <rcc rId="3476" sId="1" odxf="1" dxf="1">
    <nc r="J87">
      <f>K87+L87+M87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77" sId="1" odxf="1" dxf="1">
    <nc r="J88">
      <f>K88+L88+M88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78" sId="1" odxf="1" dxf="1">
    <nc r="J89">
      <f>K89+L89+M89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79" sId="1">
    <nc r="J93">
      <f>K93+L93+M93</f>
    </nc>
  </rcc>
  <rcc rId="3480" sId="1">
    <nc r="J97">
      <f>K97+L97+M97</f>
    </nc>
  </rcc>
  <rcc rId="3481" sId="1">
    <nc r="J102">
      <f>K102+L102+M102</f>
    </nc>
  </rcc>
  <rcc rId="3482" sId="1">
    <nc r="J109">
      <f>K109+L109+M109</f>
    </nc>
  </rcc>
  <rcc rId="3483" sId="1">
    <nc r="K111">
      <f>K114+K113</f>
    </nc>
  </rcc>
  <rcc rId="3484" sId="1">
    <nc r="L111">
      <f>L114+L113</f>
    </nc>
  </rcc>
  <rcc rId="3485" sId="1">
    <nc r="M111">
      <f>M114+M113</f>
    </nc>
  </rcc>
  <rcc rId="3486" sId="1">
    <nc r="J111">
      <f>K111+L111+M111</f>
    </nc>
  </rcc>
  <rcc rId="3487" sId="1">
    <nc r="J113">
      <f>K113+L113+M113</f>
    </nc>
  </rcc>
  <rcc rId="3488" sId="1">
    <nc r="J114">
      <f>K114+L114+M114</f>
    </nc>
  </rcc>
  <rcc rId="3489" sId="1">
    <oc r="K103">
      <f>#REF!+K104+K107</f>
    </oc>
    <nc r="K103">
      <f>K104+K107</f>
    </nc>
  </rcc>
  <rcc rId="3490" sId="1">
    <oc r="L103">
      <f>#REF!+L104+L107</f>
    </oc>
    <nc r="L103">
      <f>L104+L107</f>
    </nc>
  </rcc>
  <rcc rId="3491" sId="1">
    <oc r="M103">
      <f>#REF!+M104+M107</f>
    </oc>
    <nc r="M103">
      <f>M104+M107</f>
    </nc>
  </rcc>
  <rcc rId="3492" sId="1">
    <nc r="J118">
      <f>K118+L118+M118</f>
    </nc>
  </rcc>
  <rcc rId="3493" sId="1">
    <nc r="J123">
      <f>K123+L123+M123</f>
    </nc>
  </rcc>
  <rcc rId="3494" sId="1">
    <nc r="J127">
      <f>K127+L127+M127</f>
    </nc>
  </rcc>
  <rcc rId="3495" sId="1">
    <nc r="J134">
      <f>K134+L134+M134</f>
    </nc>
  </rcc>
  <rcc rId="3496" sId="1">
    <nc r="J137">
      <f>K137+L137+M137</f>
    </nc>
  </rcc>
  <rcc rId="3497" sId="1">
    <nc r="J140">
      <f>K140+L140+M140</f>
    </nc>
  </rcc>
  <rcc rId="3498" sId="1">
    <nc r="J141">
      <f>K141+L141+M141</f>
    </nc>
  </rcc>
  <rcc rId="3499" sId="1">
    <nc r="J143">
      <f>K143+L143+M143</f>
    </nc>
  </rcc>
  <rcv guid="{8DBC8541-9868-41A7-9A9F-A27FC80CBA37}" action="delete"/>
  <rdn rId="0" localSheetId="1" customView="1" name="Z_8DBC8541_9868_41A7_9A9F_A27FC80CBA37_.wvu.PrintArea" hidden="1" oldHidden="1">
    <formula>Лист1!$A$5:$V$180</formula>
    <oldFormula>Лист1!$A$5:$V$180</oldFormula>
  </rdn>
  <rdn rId="0" localSheetId="1" customView="1" name="Z_8DBC8541_9868_41A7_9A9F_A27FC80CBA37_.wvu.PrintTitles" hidden="1" oldHidden="1">
    <formula>Лист1!$8:$11</formula>
    <oldFormula>Лист1!$8:$11</oldFormula>
  </rdn>
  <rdn rId="0" localSheetId="1" customView="1" name="Z_8DBC8541_9868_41A7_9A9F_A27FC80CBA37_.wvu.FilterData" hidden="1" oldHidden="1">
    <formula>Лист1!$E$15:$E$180</formula>
    <oldFormula>Лист1!$E$15:$E$180</oldFormula>
  </rdn>
  <rdn rId="0" localSheetId="2" customView="1" name="Z_8DBC8541_9868_41A7_9A9F_A27FC80CBA37_.wvu.PrintArea" hidden="1" oldHidden="1">
    <formula>Лист2!$A$1:$O$19</formula>
    <oldFormula>Лист2!$A$1:$O$19</oldFormula>
  </rdn>
  <rdn rId="0" localSheetId="2" customView="1" name="Z_8DBC8541_9868_41A7_9A9F_A27FC80CBA37_.wvu.Cols" hidden="1" oldHidden="1">
    <formula>Лист2!$F:$G</formula>
    <oldFormula>Лист2!$F:$G</oldFormula>
  </rdn>
  <rcv guid="{8DBC8541-9868-41A7-9A9F-A27FC80CBA37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v guid="{BABD61A3-6A51-407B-8C81-60ED34B253AA}" action="delete"/>
  <rdn rId="0" localSheetId="1" customView="1" name="Z_BABD61A3_6A51_407B_8C81_60ED34B253AA_.wvu.PrintArea" hidden="1" oldHidden="1">
    <formula>Лист1!$A$5:$V$180</formula>
    <oldFormula>Лист1!$A$5:$V$180</oldFormula>
  </rdn>
  <rdn rId="0" localSheetId="1" customView="1" name="Z_BABD61A3_6A51_407B_8C81_60ED34B253AA_.wvu.PrintTitles" hidden="1" oldHidden="1">
    <formula>Лист1!$8:$11</formula>
    <oldFormula>Лист1!$8:$11</oldFormula>
  </rdn>
  <rdn rId="0" localSheetId="1" customView="1" name="Z_BABD61A3_6A51_407B_8C81_60ED34B253AA_.wvu.FilterData" hidden="1" oldHidden="1">
    <formula>Лист1!$E$15:$E$180</formula>
    <oldFormula>Лист1!$E$15:$E$180</oldFormula>
  </rdn>
  <rdn rId="0" localSheetId="2" customView="1" name="Z_BABD61A3_6A51_407B_8C81_60ED34B253AA_.wvu.PrintArea" hidden="1" oldHidden="1">
    <formula>Лист2!$A$1:$O$19</formula>
    <oldFormula>Лист2!$A$1:$O$19</oldFormula>
  </rdn>
  <rdn rId="0" localSheetId="2" customView="1" name="Z_BABD61A3_6A51_407B_8C81_60ED34B253AA_.wvu.Cols" hidden="1" oldHidden="1">
    <formula>Лист2!$F:$G</formula>
    <oldFormula>Лист2!$F:$G</oldFormula>
  </rdn>
  <rcv guid="{BABD61A3-6A51-407B-8C81-60ED34B253AA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3134" sId="1">
    <oc r="A5" t="inlineStr">
      <is>
        <t>Информация об предварительных объемах бюджетных ассигнований, направленных на реализацию региональных проектов Томской области в разрезе мероприятий на 2023-2025 годы</t>
      </is>
    </oc>
    <nc r="A5" t="inlineStr">
      <is>
        <t>Информация о плановых ассигнованиях и кассовом исполнении расходов консолидированного бюджета Томской области на реализацию региональных проектов Томской области по состоянию на 16.01.2023</t>
      </is>
    </nc>
  </rcc>
  <rdn rId="0" localSheetId="1" customView="1" name="Z_BABD61A3_6A51_407B_8C81_60ED34B253AA_.wvu.PrintArea" hidden="1" oldHidden="1">
    <formula>Лист1!$A$5:$V$180</formula>
  </rdn>
  <rdn rId="0" localSheetId="1" customView="1" name="Z_BABD61A3_6A51_407B_8C81_60ED34B253AA_.wvu.PrintTitles" hidden="1" oldHidden="1">
    <formula>Лист1!$8:$11</formula>
  </rdn>
  <rdn rId="0" localSheetId="1" customView="1" name="Z_BABD61A3_6A51_407B_8C81_60ED34B253AA_.wvu.FilterData" hidden="1" oldHidden="1">
    <formula>Лист1!$E$15:$E$180</formula>
  </rdn>
  <rdn rId="0" localSheetId="2" customView="1" name="Z_BABD61A3_6A51_407B_8C81_60ED34B253AA_.wvu.PrintArea" hidden="1" oldHidden="1">
    <formula>Лист2!$A$1:$O$19</formula>
  </rdn>
  <rdn rId="0" localSheetId="2" customView="1" name="Z_BABD61A3_6A51_407B_8C81_60ED34B253AA_.wvu.Cols" hidden="1" oldHidden="1">
    <formula>Лист2!$F:$G</formula>
  </rdn>
  <rcv guid="{BABD61A3-6A51-407B-8C81-60ED34B253A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1567F2F_C1C9_43EC_BD2A_AFB0FBEE657B_.wvu.PrintArea" hidden="1" oldHidden="1">
    <formula>Лист1!$A$5:$V$180</formula>
  </rdn>
  <rdn rId="0" localSheetId="1" customView="1" name="Z_11567F2F_C1C9_43EC_BD2A_AFB0FBEE657B_.wvu.PrintTitles" hidden="1" oldHidden="1">
    <formula>Лист1!$8:$11</formula>
  </rdn>
  <rdn rId="0" localSheetId="1" customView="1" name="Z_11567F2F_C1C9_43EC_BD2A_AFB0FBEE657B_.wvu.FilterData" hidden="1" oldHidden="1">
    <formula>Лист1!$E$15:$E$180</formula>
  </rdn>
  <rdn rId="0" localSheetId="2" customView="1" name="Z_11567F2F_C1C9_43EC_BD2A_AFB0FBEE657B_.wvu.PrintArea" hidden="1" oldHidden="1">
    <formula>Лист2!$A$1:$O$19</formula>
  </rdn>
  <rdn rId="0" localSheetId="2" customView="1" name="Z_11567F2F_C1C9_43EC_BD2A_AFB0FBEE657B_.wvu.Cols" hidden="1" oldHidden="1">
    <formula>Лист2!$F:$G</formula>
  </rdn>
  <rcv guid="{11567F2F-C1C9-43EC-BD2A-AFB0FBEE657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535" sId="1" ref="A7:XFD7" action="insertRow">
    <undo index="0" exp="area" ref3D="1" dr="$A$8:$XFD$11" dn="Заголовки_для_печати" sId="1"/>
    <undo index="2" exp="area" ref3D="1" dr="$A$150:$XFD$152" dn="Z_FE09AB06_1ECE_4486_BCA1_E9D85830708B_.wvu.Rows" sId="1"/>
    <undo index="0" exp="area" ref3D="1" dr="$A$8:$XFD$11" dn="Z_FE09AB06_1ECE_4486_BCA1_E9D85830708B_.wvu.PrintTitles" sId="1"/>
    <undo index="2" exp="area" ref3D="1" dr="$V$1:$V$1048576" dn="Z_FE09AB06_1ECE_4486_BCA1_E9D85830708B_.wvu.Cols" sId="1"/>
    <undo index="1" exp="area" ref3D="1" dr="$J$1:$M$1048576" dn="Z_FE09AB06_1ECE_4486_BCA1_E9D85830708B_.wvu.Cols" sId="1"/>
    <undo index="0" exp="area" ref3D="1" dr="$A$8:$XFD$11" dn="Z_CFE875CB_1045_45F7_825E_02100661E885_.wvu.PrintTitles" sId="1"/>
    <undo index="0" exp="area" ref3D="1" dr="$A$8:$XFD$11" dn="Z_BABD61A3_6A51_407B_8C81_60ED34B253AA_.wvu.PrintTitles" sId="1"/>
    <undo index="0" exp="area" ref3D="1" dr="$A$8:$XFD$11" dn="Z_8DBC8541_9868_41A7_9A9F_A27FC80CBA37_.wvu.PrintTitles" sId="1"/>
    <undo index="0" exp="area" ref3D="1" dr="$A$8:$XFD$11" dn="Z_11567F2F_C1C9_43EC_BD2A_AFB0FBEE657B_.wvu.PrintTitles" sId="1"/>
  </rrc>
  <rcc rId="3536" sId="1">
    <nc r="G7" t="inlineStr">
      <is>
        <t>МО "Александровский район"</t>
      </is>
    </nc>
  </rcc>
  <rm rId="3537" sheetId="1" source="G7" destination="B7" sourceSheetId="1">
    <rfmt sheetId="1" sqref="B7" start="0" length="0">
      <dxf>
        <font>
          <b/>
          <sz val="14"/>
          <color theme="1"/>
          <name val="PT Astra Serif"/>
          <scheme val="none"/>
        </font>
        <alignment horizontal="center" vertical="center" wrapText="1" readingOrder="0"/>
      </dxf>
    </rfmt>
  </rm>
  <rcc rId="3538" sId="1" numFmtId="4">
    <nc r="G23">
      <v>300</v>
    </nc>
  </rcc>
  <rcc rId="3539" sId="1" numFmtId="4">
    <nc r="H23">
      <v>0</v>
    </nc>
  </rcc>
  <rcc rId="3540" sId="1" numFmtId="4">
    <nc r="I23">
      <v>210</v>
    </nc>
  </rcc>
  <rcc rId="3541" sId="1" numFmtId="4">
    <nc r="O23">
      <v>300</v>
    </nc>
  </rcc>
  <rcc rId="3542" sId="1" numFmtId="4">
    <nc r="P23">
      <v>0</v>
    </nc>
  </rcc>
  <rcc rId="3543" sId="1" numFmtId="4">
    <nc r="Q23">
      <v>210</v>
    </nc>
  </rcc>
  <rcc rId="3544" sId="1" numFmtId="4">
    <nc r="S23">
      <v>300</v>
    </nc>
  </rcc>
  <rcc rId="3545" sId="1" numFmtId="4">
    <nc r="T23">
      <v>0</v>
    </nc>
  </rcc>
  <rcc rId="3546" sId="1" numFmtId="4">
    <nc r="U23">
      <v>210</v>
    </nc>
  </rcc>
  <rcc rId="3547" sId="1" numFmtId="4">
    <nc r="G25">
      <v>2757</v>
    </nc>
  </rcc>
  <rcc rId="3548" sId="1" numFmtId="4">
    <nc r="H25">
      <v>0</v>
    </nc>
  </rcc>
  <rcc rId="3549" sId="1" numFmtId="4">
    <nc r="I25">
      <v>145.1</v>
    </nc>
  </rcc>
  <rcc rId="3550" sId="1" numFmtId="4">
    <nc r="O25">
      <v>2757</v>
    </nc>
  </rcc>
  <rcc rId="3551" sId="1" numFmtId="4">
    <nc r="P25">
      <v>0</v>
    </nc>
  </rcc>
  <rcc rId="3552" sId="1" numFmtId="4">
    <nc r="Q25">
      <v>128.30000000000001</v>
    </nc>
  </rcc>
  <rcc rId="3553" sId="1" numFmtId="4">
    <nc r="S25">
      <v>2757</v>
    </nc>
  </rcc>
  <rcc rId="3554" sId="1" numFmtId="4">
    <nc r="T25">
      <v>0</v>
    </nc>
  </rcc>
  <rcc rId="3555" sId="1" numFmtId="4">
    <nc r="U25">
      <v>128.30000000000001</v>
    </nc>
  </rcc>
  <rcc rId="3556" sId="1" numFmtId="4">
    <nc r="G27">
      <v>977.9</v>
    </nc>
  </rcc>
  <rcc rId="3557" sId="1" numFmtId="4">
    <nc r="H27">
      <v>2196.3000000000002</v>
    </nc>
  </rcc>
  <rcc rId="3558" sId="1" numFmtId="4">
    <nc r="I27">
      <v>98.2</v>
    </nc>
  </rcc>
  <rcc rId="3559" sId="1" numFmtId="4">
    <nc r="P73">
      <v>362.2</v>
    </nc>
  </rcc>
  <rcc rId="3560" sId="1" numFmtId="4">
    <nc r="G77">
      <v>1223.8</v>
    </nc>
  </rcc>
  <rcc rId="3561" sId="1" numFmtId="4">
    <nc r="O77">
      <v>203.3</v>
    </nc>
  </rcc>
  <rcc rId="3562" sId="1" numFmtId="4">
    <nc r="S77">
      <v>203.3</v>
    </nc>
  </rcc>
  <rcc rId="3563" sId="1" numFmtId="4">
    <nc r="H78">
      <v>3196.9</v>
    </nc>
  </rcc>
  <rcc rId="3564" sId="1" numFmtId="4">
    <nc r="G83">
      <v>21.4</v>
    </nc>
  </rcc>
  <rcc rId="3565" sId="1" numFmtId="4">
    <nc r="O83">
      <v>21.4</v>
    </nc>
  </rcc>
  <rcc rId="3566" sId="1" numFmtId="4">
    <nc r="S83">
      <v>21.4</v>
    </nc>
  </rcc>
  <rcc rId="3567" sId="1" numFmtId="4">
    <nc r="H83">
      <v>692.9</v>
    </nc>
  </rcc>
  <rcc rId="3568" sId="1" numFmtId="4">
    <nc r="P83">
      <v>692.9</v>
    </nc>
  </rcc>
  <rcc rId="3569" sId="1" numFmtId="4">
    <nc r="T83">
      <v>692.9</v>
    </nc>
  </rcc>
  <rcc rId="3570" sId="1" numFmtId="4">
    <nc r="G95">
      <v>220.8</v>
    </nc>
  </rcc>
  <rcc rId="3571" sId="1" numFmtId="4">
    <nc r="H95">
      <v>7139.1</v>
    </nc>
  </rcc>
  <rcc rId="3572" sId="1" numFmtId="4">
    <nc r="I95">
      <v>750</v>
    </nc>
  </rcc>
  <rfmt sheetId="1" sqref="I95" start="0" length="2147483647">
    <dxf>
      <font>
        <b val="0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3" sId="1" numFmtId="4">
    <oc r="T124">
      <v>45068.6</v>
    </oc>
    <nc r="T124">
      <v>0</v>
    </nc>
  </rcc>
  <rcc rId="3574" sId="1">
    <nc r="I91">
      <f>I92+I96+I100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567F2F-C1C9-43EC-BD2A-AFB0FBEE657B}" action="delete"/>
  <rdn rId="0" localSheetId="1" customView="1" name="Z_11567F2F_C1C9_43EC_BD2A_AFB0FBEE657B_.wvu.PrintArea" hidden="1" oldHidden="1">
    <formula>Лист1!$A$5:$V$181</formula>
    <oldFormula>Лист1!$A$5:$V$181</oldFormula>
  </rdn>
  <rdn rId="0" localSheetId="1" customView="1" name="Z_11567F2F_C1C9_43EC_BD2A_AFB0FBEE657B_.wvu.PrintTitles" hidden="1" oldHidden="1">
    <formula>Лист1!$9:$12</formula>
    <oldFormula>Лист1!$9:$12</oldFormula>
  </rdn>
  <rdn rId="0" localSheetId="1" customView="1" name="Z_11567F2F_C1C9_43EC_BD2A_AFB0FBEE657B_.wvu.FilterData" hidden="1" oldHidden="1">
    <formula>Лист1!$E$16:$E$181</formula>
    <oldFormula>Лист1!$E$16:$E$181</oldFormula>
  </rdn>
  <rdn rId="0" localSheetId="2" customView="1" name="Z_11567F2F_C1C9_43EC_BD2A_AFB0FBEE657B_.wvu.PrintArea" hidden="1" oldHidden="1">
    <formula>Лист2!$A$1:$O$19</formula>
    <oldFormula>Лист2!$A$1:$O$19</oldFormula>
  </rdn>
  <rdn rId="0" localSheetId="2" customView="1" name="Z_11567F2F_C1C9_43EC_BD2A_AFB0FBEE657B_.wvu.Cols" hidden="1" oldHidden="1">
    <formula>Лист2!$F:$G</formula>
    <oldFormula>Лист2!$F:$G</oldFormula>
  </rdn>
  <rcv guid="{11567F2F-C1C9-43EC-BD2A-AFB0FBEE657B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567F2F-C1C9-43EC-BD2A-AFB0FBEE657B}" action="delete"/>
  <rdn rId="0" localSheetId="1" customView="1" name="Z_11567F2F_C1C9_43EC_BD2A_AFB0FBEE657B_.wvu.PrintArea" hidden="1" oldHidden="1">
    <formula>Лист1!$A$5:$V$181</formula>
    <oldFormula>Лист1!$A$5:$V$181</oldFormula>
  </rdn>
  <rdn rId="0" localSheetId="1" customView="1" name="Z_11567F2F_C1C9_43EC_BD2A_AFB0FBEE657B_.wvu.PrintTitles" hidden="1" oldHidden="1">
    <formula>Лист1!$9:$12</formula>
    <oldFormula>Лист1!$9:$12</oldFormula>
  </rdn>
  <rdn rId="0" localSheetId="1" customView="1" name="Z_11567F2F_C1C9_43EC_BD2A_AFB0FBEE657B_.wvu.FilterData" hidden="1" oldHidden="1">
    <formula>Лист1!$E$16:$E$181</formula>
    <oldFormula>Лист1!$E$16:$E$181</oldFormula>
  </rdn>
  <rdn rId="0" localSheetId="2" customView="1" name="Z_11567F2F_C1C9_43EC_BD2A_AFB0FBEE657B_.wvu.PrintArea" hidden="1" oldHidden="1">
    <formula>Лист2!$A$1:$O$19</formula>
    <oldFormula>Лист2!$A$1:$O$19</oldFormula>
  </rdn>
  <rdn rId="0" localSheetId="2" customView="1" name="Z_11567F2F_C1C9_43EC_BD2A_AFB0FBEE657B_.wvu.Cols" hidden="1" oldHidden="1">
    <formula>Лист2!$F:$G</formula>
    <oldFormula>Лист2!$F:$G</oldFormula>
  </rdn>
  <rcv guid="{11567F2F-C1C9-43EC-BD2A-AFB0FBEE657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3585" sheetId="1" source="H7" destination="D7" sourceSheetId="1">
    <rfmt sheetId="1" sqref="D7" start="0" length="0">
      <dxf>
        <font>
          <b/>
          <sz val="14"/>
          <color theme="1"/>
          <name val="PT Astra Serif"/>
          <scheme val="none"/>
        </font>
        <alignment horizontal="center" vertical="center" wrapText="1" readingOrder="0"/>
      </dxf>
    </rfmt>
  </rm>
  <rcc rId="3586" sId="1">
    <nc r="D7" t="inlineStr">
      <is>
        <t>на 01.02.2023 г.</t>
      </is>
    </nc>
  </rcc>
  <rcv guid="{11567F2F-C1C9-43EC-BD2A-AFB0FBEE657B}" action="delete"/>
  <rdn rId="0" localSheetId="1" customView="1" name="Z_11567F2F_C1C9_43EC_BD2A_AFB0FBEE657B_.wvu.PrintArea" hidden="1" oldHidden="1">
    <formula>Лист1!$A$5:$V$181</formula>
    <oldFormula>Лист1!$A$5:$V$181</oldFormula>
  </rdn>
  <rdn rId="0" localSheetId="1" customView="1" name="Z_11567F2F_C1C9_43EC_BD2A_AFB0FBEE657B_.wvu.PrintTitles" hidden="1" oldHidden="1">
    <formula>Лист1!$9:$12</formula>
    <oldFormula>Лист1!$9:$12</oldFormula>
  </rdn>
  <rdn rId="0" localSheetId="1" customView="1" name="Z_11567F2F_C1C9_43EC_BD2A_AFB0FBEE657B_.wvu.FilterData" hidden="1" oldHidden="1">
    <formula>Лист1!$E$16:$E$181</formula>
    <oldFormula>Лист1!$E$16:$E$181</oldFormula>
  </rdn>
  <rdn rId="0" localSheetId="2" customView="1" name="Z_11567F2F_C1C9_43EC_BD2A_AFB0FBEE657B_.wvu.PrintArea" hidden="1" oldHidden="1">
    <formula>Лист2!$A$1:$O$19</formula>
    <oldFormula>Лист2!$A$1:$O$19</oldFormula>
  </rdn>
  <rdn rId="0" localSheetId="2" customView="1" name="Z_11567F2F_C1C9_43EC_BD2A_AFB0FBEE657B_.wvu.Cols" hidden="1" oldHidden="1">
    <formula>Лист2!$F:$G</formula>
    <oldFormula>Лист2!$F:$G</oldFormula>
  </rdn>
  <rcv guid="{11567F2F-C1C9-43EC-BD2A-AFB0FBEE657B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92" sId="1" numFmtId="4">
    <nc r="G78">
      <v>95.9</v>
    </nc>
  </rcc>
  <rcc rId="3593" sId="1" numFmtId="4">
    <oc r="H78">
      <v>3196.9</v>
    </oc>
    <nc r="H78">
      <v>3101</v>
    </nc>
  </rcc>
  <rcv guid="{11567F2F-C1C9-43EC-BD2A-AFB0FBEE657B}" action="delete"/>
  <rdn rId="0" localSheetId="1" customView="1" name="Z_11567F2F_C1C9_43EC_BD2A_AFB0FBEE657B_.wvu.PrintArea" hidden="1" oldHidden="1">
    <formula>Лист1!$A$5:$V$181</formula>
    <oldFormula>Лист1!$A$5:$V$181</oldFormula>
  </rdn>
  <rdn rId="0" localSheetId="1" customView="1" name="Z_11567F2F_C1C9_43EC_BD2A_AFB0FBEE657B_.wvu.PrintTitles" hidden="1" oldHidden="1">
    <formula>Лист1!$9:$12</formula>
    <oldFormula>Лист1!$9:$12</oldFormula>
  </rdn>
  <rdn rId="0" localSheetId="1" customView="1" name="Z_11567F2F_C1C9_43EC_BD2A_AFB0FBEE657B_.wvu.FilterData" hidden="1" oldHidden="1">
    <formula>Лист1!$E$16:$E$181</formula>
    <oldFormula>Лист1!$E$16:$E$181</oldFormula>
  </rdn>
  <rdn rId="0" localSheetId="2" customView="1" name="Z_11567F2F_C1C9_43EC_BD2A_AFB0FBEE657B_.wvu.PrintArea" hidden="1" oldHidden="1">
    <formula>Лист2!$A$1:$O$19</formula>
    <oldFormula>Лист2!$A$1:$O$19</oldFormula>
  </rdn>
  <rdn rId="0" localSheetId="2" customView="1" name="Z_11567F2F_C1C9_43EC_BD2A_AFB0FBEE657B_.wvu.Cols" hidden="1" oldHidden="1">
    <formula>Лист2!$F:$G</formula>
    <oldFormula>Лист2!$F:$G</oldFormula>
  </rdn>
  <rcv guid="{11567F2F-C1C9-43EC-BD2A-AFB0FBEE657B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7791265-13C4-4019-88E5-A188EF8DA801}" name="gmp" id="-860723991" dateTime="2023-01-18T17:32:3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16"/>
  <sheetViews>
    <sheetView tabSelected="1" topLeftCell="A4" zoomScale="78" zoomScaleNormal="70" zoomScaleSheetLayoutView="75" workbookViewId="0">
      <pane xSplit="1" ySplit="9" topLeftCell="B13" activePane="bottomRight" state="frozen"/>
      <selection activeCell="A4" sqref="A4"/>
      <selection pane="topRight" activeCell="B4" sqref="B4"/>
      <selection pane="bottomLeft" activeCell="A13" sqref="A13"/>
      <selection pane="bottomRight" activeCell="I78" sqref="I78"/>
    </sheetView>
  </sheetViews>
  <sheetFormatPr defaultColWidth="9.140625" defaultRowHeight="15"/>
  <cols>
    <col min="1" max="1" width="6.42578125" style="4" customWidth="1"/>
    <col min="2" max="2" width="56.42578125" style="5" customWidth="1"/>
    <col min="3" max="3" width="7.7109375" style="4" customWidth="1"/>
    <col min="4" max="4" width="38.7109375" style="4" customWidth="1"/>
    <col min="5" max="5" width="17.42578125" style="4" customWidth="1"/>
    <col min="6" max="6" width="13.7109375" style="4" customWidth="1"/>
    <col min="7" max="7" width="15.85546875" style="8" customWidth="1"/>
    <col min="8" max="8" width="17" style="8" customWidth="1"/>
    <col min="9" max="9" width="14.140625" style="8" customWidth="1"/>
    <col min="10" max="10" width="13.7109375" style="8" customWidth="1"/>
    <col min="11" max="13" width="17.140625" style="8" customWidth="1"/>
    <col min="14" max="14" width="16.85546875" style="4" customWidth="1"/>
    <col min="15" max="15" width="15.85546875" style="8" customWidth="1"/>
    <col min="16" max="16" width="16.85546875" style="8" customWidth="1"/>
    <col min="17" max="17" width="14.140625" style="8" customWidth="1"/>
    <col min="18" max="18" width="14" style="4" customWidth="1"/>
    <col min="19" max="19" width="16.42578125" style="8" customWidth="1"/>
    <col min="20" max="20" width="16.5703125" style="8" customWidth="1"/>
    <col min="21" max="21" width="13.42578125" style="8" customWidth="1"/>
    <col min="22" max="22" width="12.140625" style="4" customWidth="1"/>
    <col min="23" max="23" width="8.85546875" style="3"/>
    <col min="24" max="24" width="19" style="3" customWidth="1"/>
    <col min="25" max="25" width="18.7109375" style="3" customWidth="1"/>
    <col min="26" max="26" width="23.42578125" style="3" bestFit="1" customWidth="1"/>
    <col min="27" max="27" width="18.28515625" style="3" bestFit="1" customWidth="1"/>
    <col min="28" max="101" width="9.140625" style="3"/>
    <col min="102" max="16384" width="9.140625" style="4"/>
  </cols>
  <sheetData>
    <row r="1" spans="1:26" ht="18.75">
      <c r="F1"/>
      <c r="G1"/>
      <c r="H1"/>
      <c r="I1"/>
      <c r="J1"/>
      <c r="K1"/>
      <c r="L1"/>
      <c r="M1"/>
      <c r="N1"/>
      <c r="O1"/>
      <c r="P1"/>
      <c r="Q1"/>
      <c r="R1"/>
      <c r="S1" s="98" t="s">
        <v>253</v>
      </c>
      <c r="T1" s="98"/>
      <c r="U1" s="98"/>
      <c r="V1"/>
      <c r="W1"/>
    </row>
    <row r="2" spans="1:26" ht="18.75">
      <c r="F2"/>
      <c r="G2"/>
      <c r="H2"/>
      <c r="I2"/>
      <c r="J2"/>
      <c r="K2"/>
      <c r="L2"/>
      <c r="M2"/>
      <c r="N2"/>
      <c r="O2"/>
      <c r="P2"/>
      <c r="Q2"/>
      <c r="R2"/>
      <c r="S2" s="98" t="s">
        <v>254</v>
      </c>
      <c r="T2" s="98"/>
      <c r="U2" s="98"/>
      <c r="V2"/>
      <c r="W2"/>
    </row>
    <row r="3" spans="1:26" ht="18.75">
      <c r="F3"/>
      <c r="G3"/>
      <c r="H3"/>
      <c r="I3"/>
      <c r="J3"/>
      <c r="K3"/>
      <c r="L3"/>
      <c r="M3"/>
      <c r="N3"/>
      <c r="O3"/>
      <c r="P3"/>
      <c r="Q3"/>
      <c r="R3"/>
      <c r="S3" s="98" t="s">
        <v>255</v>
      </c>
      <c r="T3" s="98"/>
      <c r="U3" s="98"/>
      <c r="V3"/>
      <c r="W3"/>
    </row>
    <row r="4" spans="1:26"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6" ht="15" customHeight="1">
      <c r="A5" s="108" t="s">
        <v>324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6" ht="37.5" customHeight="1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ht="30" customHeight="1">
      <c r="A7" s="106"/>
      <c r="B7" s="106" t="s">
        <v>325</v>
      </c>
      <c r="C7" s="106"/>
      <c r="D7" s="106" t="s">
        <v>326</v>
      </c>
      <c r="E7" s="106"/>
      <c r="F7" s="106"/>
      <c r="G7" s="4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</row>
    <row r="8" spans="1:26">
      <c r="E8" s="6"/>
      <c r="G8" s="7"/>
      <c r="K8" s="7"/>
      <c r="T8" s="1"/>
      <c r="U8" s="1" t="s">
        <v>147</v>
      </c>
    </row>
    <row r="9" spans="1:26" ht="16.5" customHeight="1">
      <c r="A9" s="109" t="s">
        <v>0</v>
      </c>
      <c r="B9" s="112" t="s">
        <v>1</v>
      </c>
      <c r="C9" s="109" t="s">
        <v>2</v>
      </c>
      <c r="D9" s="109" t="s">
        <v>3</v>
      </c>
      <c r="E9" s="109" t="s">
        <v>4</v>
      </c>
      <c r="F9" s="120" t="s">
        <v>146</v>
      </c>
      <c r="G9" s="121"/>
      <c r="H9" s="121"/>
      <c r="I9" s="122"/>
      <c r="J9" s="120" t="s">
        <v>146</v>
      </c>
      <c r="K9" s="121"/>
      <c r="L9" s="121"/>
      <c r="M9" s="122"/>
      <c r="N9" s="120" t="s">
        <v>186</v>
      </c>
      <c r="O9" s="121"/>
      <c r="P9" s="121"/>
      <c r="Q9" s="122"/>
      <c r="R9" s="123" t="s">
        <v>246</v>
      </c>
      <c r="S9" s="123"/>
      <c r="T9" s="123"/>
      <c r="U9" s="123"/>
      <c r="V9" s="125" t="s">
        <v>171</v>
      </c>
    </row>
    <row r="10" spans="1:26" ht="16.5" customHeight="1">
      <c r="A10" s="110"/>
      <c r="B10" s="113"/>
      <c r="C10" s="110"/>
      <c r="D10" s="110"/>
      <c r="E10" s="115"/>
      <c r="F10" s="117" t="s">
        <v>169</v>
      </c>
      <c r="G10" s="118"/>
      <c r="H10" s="118"/>
      <c r="I10" s="119"/>
      <c r="J10" s="117" t="s">
        <v>5</v>
      </c>
      <c r="K10" s="118"/>
      <c r="L10" s="118"/>
      <c r="M10" s="119"/>
      <c r="N10" s="117" t="s">
        <v>169</v>
      </c>
      <c r="O10" s="118"/>
      <c r="P10" s="118"/>
      <c r="Q10" s="119"/>
      <c r="R10" s="124" t="s">
        <v>169</v>
      </c>
      <c r="S10" s="124"/>
      <c r="T10" s="124"/>
      <c r="U10" s="124"/>
      <c r="V10" s="126"/>
    </row>
    <row r="11" spans="1:26" ht="82.5">
      <c r="A11" s="111"/>
      <c r="B11" s="114"/>
      <c r="C11" s="111"/>
      <c r="D11" s="111"/>
      <c r="E11" s="116"/>
      <c r="F11" s="9" t="s">
        <v>6</v>
      </c>
      <c r="G11" s="10" t="s">
        <v>7</v>
      </c>
      <c r="H11" s="10" t="s">
        <v>8</v>
      </c>
      <c r="I11" s="10" t="s">
        <v>170</v>
      </c>
      <c r="J11" s="9" t="s">
        <v>6</v>
      </c>
      <c r="K11" s="10" t="s">
        <v>7</v>
      </c>
      <c r="L11" s="10" t="s">
        <v>8</v>
      </c>
      <c r="M11" s="10" t="s">
        <v>170</v>
      </c>
      <c r="N11" s="9" t="s">
        <v>6</v>
      </c>
      <c r="O11" s="10" t="s">
        <v>7</v>
      </c>
      <c r="P11" s="10" t="s">
        <v>8</v>
      </c>
      <c r="Q11" s="10" t="s">
        <v>168</v>
      </c>
      <c r="R11" s="9" t="s">
        <v>6</v>
      </c>
      <c r="S11" s="10" t="s">
        <v>7</v>
      </c>
      <c r="T11" s="10" t="s">
        <v>8</v>
      </c>
      <c r="U11" s="10" t="s">
        <v>168</v>
      </c>
      <c r="V11" s="127"/>
    </row>
    <row r="12" spans="1:26" ht="16.5">
      <c r="A12" s="11" t="s">
        <v>9</v>
      </c>
      <c r="B12" s="12">
        <v>2</v>
      </c>
      <c r="C12" s="13">
        <v>3</v>
      </c>
      <c r="D12" s="13">
        <v>4</v>
      </c>
      <c r="E12" s="13">
        <v>5</v>
      </c>
      <c r="F12" s="9">
        <v>6</v>
      </c>
      <c r="G12" s="10">
        <v>7</v>
      </c>
      <c r="H12" s="10">
        <v>8</v>
      </c>
      <c r="I12" s="10">
        <v>9</v>
      </c>
      <c r="J12" s="9">
        <v>10</v>
      </c>
      <c r="K12" s="10">
        <v>11</v>
      </c>
      <c r="L12" s="10">
        <v>12</v>
      </c>
      <c r="M12" s="10">
        <v>13</v>
      </c>
      <c r="N12" s="9">
        <v>10</v>
      </c>
      <c r="O12" s="10">
        <v>11</v>
      </c>
      <c r="P12" s="10">
        <v>12</v>
      </c>
      <c r="Q12" s="10">
        <v>13</v>
      </c>
      <c r="R12" s="9">
        <v>14</v>
      </c>
      <c r="S12" s="10">
        <v>15</v>
      </c>
      <c r="T12" s="10">
        <v>16</v>
      </c>
      <c r="U12" s="10">
        <v>17</v>
      </c>
      <c r="V12" s="10">
        <v>22</v>
      </c>
    </row>
    <row r="13" spans="1:26" ht="19.5">
      <c r="A13" s="14"/>
      <c r="B13" s="15" t="s">
        <v>10</v>
      </c>
      <c r="C13" s="13"/>
      <c r="D13" s="13"/>
      <c r="E13" s="13"/>
      <c r="F13" s="99">
        <f>G13+H13+I13</f>
        <v>19929.400000000001</v>
      </c>
      <c r="G13" s="99">
        <f>G14+G36+G59+G84+G91+G104+G116+G132+G154+G170+G175</f>
        <v>5596.8</v>
      </c>
      <c r="H13" s="99">
        <f>H14+H36+H59+H84+H91+H104+H116+H132+H154+H170+H175</f>
        <v>13129.3</v>
      </c>
      <c r="I13" s="99">
        <f>I14+I36+I59+I84+I91+I104+I116+I132+I154+I170+I175</f>
        <v>1203.3</v>
      </c>
      <c r="J13" s="16">
        <f>K13+L13+M13</f>
        <v>0</v>
      </c>
      <c r="K13" s="16">
        <f>K14+K36+K59+K84+K91+K104+K116+K132+K154+K170+K175</f>
        <v>0</v>
      </c>
      <c r="L13" s="16">
        <f>L14+L36+L59+L84+L91+L104+L116+L132+L154+L170+L175</f>
        <v>0</v>
      </c>
      <c r="M13" s="16">
        <f>M14+M36+M59+M84+M91+M104+M116+M132+M154+M170+M175</f>
        <v>0</v>
      </c>
      <c r="N13" s="99">
        <f>O13+P13+Q13</f>
        <v>4675.1000000000004</v>
      </c>
      <c r="O13" s="99">
        <f>O14+O36+O59+O84+O91+O104+O116+O132+O154+O170+O175</f>
        <v>3281.7</v>
      </c>
      <c r="P13" s="16">
        <f>P14+P36+P59+P84+P91+P104+P116+P132+P154+P170+P175</f>
        <v>1055.0999999999999</v>
      </c>
      <c r="Q13" s="99">
        <f>Q14+Q36+Q59+Q84+Q91+Q104+Q116+Q132+Q154+Q170+Q175</f>
        <v>338.3</v>
      </c>
      <c r="R13" s="104">
        <f>S13+T13+U13</f>
        <v>4312.8999999999996</v>
      </c>
      <c r="S13" s="104">
        <f>S14+S36+S59+S84+S91+S104+S116+S132+S154+S170+S175</f>
        <v>3281.7</v>
      </c>
      <c r="T13" s="104">
        <f>T14+T36+T59+T84+T91+T104+T116+T132+T154+T170+T175</f>
        <v>692.9</v>
      </c>
      <c r="U13" s="104">
        <f>U14+U36+U59+U84+U91+U104+U116+U132+U154+U170+U175</f>
        <v>338.3</v>
      </c>
      <c r="V13" s="17">
        <f>J13/F13</f>
        <v>0</v>
      </c>
      <c r="X13" s="18"/>
    </row>
    <row r="14" spans="1:26" ht="18.75">
      <c r="A14" s="19">
        <v>1</v>
      </c>
      <c r="B14" s="20" t="s">
        <v>11</v>
      </c>
      <c r="C14" s="21" t="s">
        <v>12</v>
      </c>
      <c r="D14" s="21" t="s">
        <v>12</v>
      </c>
      <c r="E14" s="21" t="s">
        <v>12</v>
      </c>
      <c r="F14" s="45">
        <f t="shared" ref="F14:F40" si="0">G14+H14+I14</f>
        <v>6684.5</v>
      </c>
      <c r="G14" s="22">
        <f t="shared" ref="G14:I14" si="1">G16+G21+G29+G33</f>
        <v>4034.9</v>
      </c>
      <c r="H14" s="22">
        <f t="shared" si="1"/>
        <v>2196.3000000000002</v>
      </c>
      <c r="I14" s="22">
        <f t="shared" si="1"/>
        <v>453.3</v>
      </c>
      <c r="J14" s="22">
        <f t="shared" ref="J14" si="2">K14+L14+M14</f>
        <v>0</v>
      </c>
      <c r="K14" s="22">
        <f>K16+K21+K29+K33</f>
        <v>0</v>
      </c>
      <c r="L14" s="22">
        <f t="shared" ref="L14" si="3">L16+L21+L29+L33</f>
        <v>0</v>
      </c>
      <c r="M14" s="22">
        <f>M16+M21+M29+M33</f>
        <v>0</v>
      </c>
      <c r="N14" s="45">
        <f t="shared" ref="N14" si="4">O14+P14+Q14</f>
        <v>3395.3</v>
      </c>
      <c r="O14" s="22">
        <f t="shared" ref="O14:Q14" si="5">O16+O21+O29+O33</f>
        <v>3057</v>
      </c>
      <c r="P14" s="22">
        <f t="shared" si="5"/>
        <v>0</v>
      </c>
      <c r="Q14" s="22">
        <f t="shared" si="5"/>
        <v>338.3</v>
      </c>
      <c r="R14" s="105">
        <f t="shared" ref="R14" si="6">S14+T14+U14</f>
        <v>3395.3</v>
      </c>
      <c r="S14" s="105">
        <f>S16+S29+S33+S21</f>
        <v>3057</v>
      </c>
      <c r="T14" s="105">
        <f t="shared" ref="T14:U14" si="7">T16+T29+T33+T21</f>
        <v>0</v>
      </c>
      <c r="U14" s="105">
        <f t="shared" si="7"/>
        <v>338.3</v>
      </c>
      <c r="V14" s="23">
        <f t="shared" ref="V14:V40" si="8">J14/F14</f>
        <v>0</v>
      </c>
      <c r="X14" s="92"/>
      <c r="Y14" s="18"/>
      <c r="Z14" s="18"/>
    </row>
    <row r="15" spans="1:26" ht="18.75">
      <c r="A15" s="24"/>
      <c r="B15" s="40" t="s">
        <v>14</v>
      </c>
      <c r="C15" s="32"/>
      <c r="D15" s="32"/>
      <c r="E15" s="32"/>
      <c r="F15" s="28"/>
      <c r="G15" s="33"/>
      <c r="H15" s="33"/>
      <c r="I15" s="33"/>
      <c r="J15" s="28"/>
      <c r="K15" s="33"/>
      <c r="L15" s="33"/>
      <c r="M15" s="33"/>
      <c r="N15" s="27"/>
      <c r="O15" s="33"/>
      <c r="P15" s="33"/>
      <c r="Q15" s="33"/>
      <c r="R15" s="27"/>
      <c r="S15" s="33"/>
      <c r="T15" s="33"/>
      <c r="U15" s="33"/>
      <c r="V15" s="34"/>
      <c r="X15" s="18"/>
      <c r="Y15" s="18"/>
      <c r="Z15" s="18"/>
    </row>
    <row r="16" spans="1:26" ht="30" customHeight="1">
      <c r="A16" s="11" t="s">
        <v>13</v>
      </c>
      <c r="B16" s="48" t="s">
        <v>323</v>
      </c>
      <c r="C16" s="26" t="s">
        <v>12</v>
      </c>
      <c r="D16" s="26" t="s">
        <v>12</v>
      </c>
      <c r="E16" s="26" t="s">
        <v>12</v>
      </c>
      <c r="F16" s="28">
        <f>G16+H16+I16</f>
        <v>0</v>
      </c>
      <c r="G16" s="28">
        <f>SUM(G18:G20)</f>
        <v>0</v>
      </c>
      <c r="H16" s="28">
        <f>SUM(H18:H20)</f>
        <v>0</v>
      </c>
      <c r="I16" s="28">
        <f t="shared" ref="I16" si="9">SUM(I19:I20)</f>
        <v>0</v>
      </c>
      <c r="J16" s="28">
        <f t="shared" ref="J16" si="10">K16+L16+M16</f>
        <v>0</v>
      </c>
      <c r="K16" s="28">
        <f>SUM(K23:K28)</f>
        <v>0</v>
      </c>
      <c r="L16" s="28">
        <f>SUM(L23:L28)</f>
        <v>0</v>
      </c>
      <c r="M16" s="28">
        <f>SUM(M23:M28)</f>
        <v>0</v>
      </c>
      <c r="N16" s="27">
        <f t="shared" ref="N16" si="11">O16+P16+Q16</f>
        <v>0</v>
      </c>
      <c r="O16" s="27">
        <f>SUM(O18:O20)</f>
        <v>0</v>
      </c>
      <c r="P16" s="27">
        <f t="shared" ref="P16:Q16" si="12">SUM(P18:P20)</f>
        <v>0</v>
      </c>
      <c r="Q16" s="27">
        <f t="shared" si="12"/>
        <v>0</v>
      </c>
      <c r="R16" s="27">
        <f t="shared" ref="R16" si="13">S16+T16+U16</f>
        <v>0</v>
      </c>
      <c r="S16" s="28">
        <f>SUM(S18:S20)</f>
        <v>0</v>
      </c>
      <c r="T16" s="28">
        <f t="shared" ref="T16:U16" si="14">SUM(T18:T20)</f>
        <v>0</v>
      </c>
      <c r="U16" s="28">
        <f t="shared" si="14"/>
        <v>0</v>
      </c>
      <c r="V16" s="38" t="e">
        <f t="shared" si="8"/>
        <v>#DIV/0!</v>
      </c>
    </row>
    <row r="17" spans="1:22" ht="18.75">
      <c r="A17" s="39"/>
      <c r="B17" s="40" t="s">
        <v>14</v>
      </c>
      <c r="C17" s="32"/>
      <c r="D17" s="32"/>
      <c r="E17" s="32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38"/>
    </row>
    <row r="18" spans="1:22" ht="178.5" customHeight="1">
      <c r="A18" s="39"/>
      <c r="B18" s="97" t="s">
        <v>114</v>
      </c>
      <c r="C18" s="94" t="s">
        <v>205</v>
      </c>
      <c r="D18" s="95" t="s">
        <v>43</v>
      </c>
      <c r="E18" s="35" t="s">
        <v>115</v>
      </c>
      <c r="F18" s="28">
        <f t="shared" ref="F18:F20" si="15">G18+H18+I18</f>
        <v>0</v>
      </c>
      <c r="G18" s="33"/>
      <c r="H18" s="33"/>
      <c r="I18" s="28"/>
      <c r="J18" s="28">
        <f t="shared" ref="J18:J20" si="16">K18+L18+M18</f>
        <v>0</v>
      </c>
      <c r="K18" s="28"/>
      <c r="L18" s="28"/>
      <c r="M18" s="28"/>
      <c r="N18" s="27">
        <f t="shared" ref="N18:N28" si="17">O18+P18+Q18</f>
        <v>0</v>
      </c>
      <c r="O18" s="28"/>
      <c r="P18" s="28"/>
      <c r="Q18" s="28"/>
      <c r="R18" s="27">
        <f t="shared" ref="R18:R28" si="18">S18+T18+U18</f>
        <v>0</v>
      </c>
      <c r="S18" s="28"/>
      <c r="T18" s="28"/>
      <c r="U18" s="28"/>
      <c r="V18" s="38"/>
    </row>
    <row r="19" spans="1:22" ht="78" customHeight="1">
      <c r="A19" s="39"/>
      <c r="B19" s="61" t="s">
        <v>258</v>
      </c>
      <c r="C19" s="35" t="s">
        <v>260</v>
      </c>
      <c r="D19" s="36" t="s">
        <v>261</v>
      </c>
      <c r="E19" s="35" t="s">
        <v>256</v>
      </c>
      <c r="F19" s="28">
        <f t="shared" si="15"/>
        <v>0</v>
      </c>
      <c r="G19" s="33"/>
      <c r="H19" s="33"/>
      <c r="I19" s="28"/>
      <c r="J19" s="28">
        <f t="shared" si="16"/>
        <v>0</v>
      </c>
      <c r="K19" s="28"/>
      <c r="L19" s="28"/>
      <c r="M19" s="28"/>
      <c r="N19" s="27">
        <f t="shared" si="17"/>
        <v>0</v>
      </c>
      <c r="O19" s="28"/>
      <c r="P19" s="28"/>
      <c r="Q19" s="28"/>
      <c r="R19" s="27">
        <f t="shared" si="18"/>
        <v>0</v>
      </c>
      <c r="S19" s="28"/>
      <c r="T19" s="28"/>
      <c r="U19" s="28"/>
      <c r="V19" s="38"/>
    </row>
    <row r="20" spans="1:22" ht="80.25" customHeight="1">
      <c r="A20" s="39"/>
      <c r="B20" s="61" t="s">
        <v>259</v>
      </c>
      <c r="C20" s="35" t="s">
        <v>260</v>
      </c>
      <c r="D20" s="36" t="s">
        <v>261</v>
      </c>
      <c r="E20" s="35" t="s">
        <v>257</v>
      </c>
      <c r="F20" s="28">
        <f t="shared" si="15"/>
        <v>0</v>
      </c>
      <c r="G20" s="33"/>
      <c r="H20" s="33"/>
      <c r="I20" s="28"/>
      <c r="J20" s="28">
        <f t="shared" si="16"/>
        <v>0</v>
      </c>
      <c r="K20" s="28"/>
      <c r="L20" s="28"/>
      <c r="M20" s="28"/>
      <c r="N20" s="27">
        <f t="shared" si="17"/>
        <v>0</v>
      </c>
      <c r="O20" s="28"/>
      <c r="P20" s="28"/>
      <c r="Q20" s="28"/>
      <c r="R20" s="27">
        <f t="shared" si="18"/>
        <v>0</v>
      </c>
      <c r="S20" s="28"/>
      <c r="T20" s="28"/>
      <c r="U20" s="28"/>
      <c r="V20" s="38"/>
    </row>
    <row r="21" spans="1:22" ht="32.25" customHeight="1">
      <c r="A21" s="39"/>
      <c r="B21" s="48" t="s">
        <v>19</v>
      </c>
      <c r="C21" s="35"/>
      <c r="D21" s="36"/>
      <c r="E21" s="35"/>
      <c r="F21" s="28">
        <f>G21+H21+I21</f>
        <v>6684.5</v>
      </c>
      <c r="G21" s="28">
        <f>SUM(G23:G28)</f>
        <v>4034.9</v>
      </c>
      <c r="H21" s="28">
        <f t="shared" ref="H21:M21" si="19">SUM(H23:H28)</f>
        <v>2196.3000000000002</v>
      </c>
      <c r="I21" s="28">
        <f t="shared" si="19"/>
        <v>453.3</v>
      </c>
      <c r="J21" s="28">
        <f t="shared" si="19"/>
        <v>0</v>
      </c>
      <c r="K21" s="28">
        <f t="shared" si="19"/>
        <v>0</v>
      </c>
      <c r="L21" s="28">
        <f t="shared" si="19"/>
        <v>0</v>
      </c>
      <c r="M21" s="28">
        <f t="shared" si="19"/>
        <v>0</v>
      </c>
      <c r="N21" s="27">
        <f>O21+P21+Q21</f>
        <v>3395.3</v>
      </c>
      <c r="O21" s="28">
        <f>SUM(O23:O28)</f>
        <v>3057</v>
      </c>
      <c r="P21" s="28">
        <f t="shared" ref="P21:Q21" si="20">SUM(P23:P28)</f>
        <v>0</v>
      </c>
      <c r="Q21" s="28">
        <f t="shared" si="20"/>
        <v>338.3</v>
      </c>
      <c r="R21" s="27">
        <f t="shared" si="18"/>
        <v>3395.3</v>
      </c>
      <c r="S21" s="28">
        <f>SUM(S23:S28)</f>
        <v>3057</v>
      </c>
      <c r="T21" s="28">
        <f t="shared" ref="T21:U21" si="21">SUM(T23:T28)</f>
        <v>0</v>
      </c>
      <c r="U21" s="28">
        <f t="shared" si="21"/>
        <v>338.3</v>
      </c>
      <c r="V21" s="38"/>
    </row>
    <row r="22" spans="1:22" ht="32.25" customHeight="1">
      <c r="A22" s="24" t="s">
        <v>18</v>
      </c>
      <c r="B22" s="40" t="s">
        <v>14</v>
      </c>
      <c r="C22" s="35"/>
      <c r="D22" s="36"/>
      <c r="E22" s="35"/>
      <c r="F22" s="28"/>
      <c r="G22" s="28"/>
      <c r="H22" s="28"/>
      <c r="I22" s="28"/>
      <c r="J22" s="28"/>
      <c r="K22" s="28"/>
      <c r="L22" s="28"/>
      <c r="M22" s="28"/>
      <c r="N22" s="27"/>
      <c r="O22" s="28"/>
      <c r="P22" s="28"/>
      <c r="Q22" s="28"/>
      <c r="R22" s="27"/>
      <c r="S22" s="28"/>
      <c r="T22" s="28"/>
      <c r="U22" s="28"/>
      <c r="V22" s="38"/>
    </row>
    <row r="23" spans="1:22" ht="150" customHeight="1">
      <c r="A23" s="39"/>
      <c r="B23" s="88" t="s">
        <v>22</v>
      </c>
      <c r="C23" s="35" t="s">
        <v>248</v>
      </c>
      <c r="D23" s="36" t="s">
        <v>21</v>
      </c>
      <c r="E23" s="35" t="s">
        <v>129</v>
      </c>
      <c r="F23" s="28">
        <f>G23+H23+I23</f>
        <v>510</v>
      </c>
      <c r="G23" s="33">
        <v>300</v>
      </c>
      <c r="H23" s="33">
        <v>0</v>
      </c>
      <c r="I23" s="33">
        <v>210</v>
      </c>
      <c r="J23" s="28">
        <f t="shared" ref="J23:J25" si="22">K23+L23+M23</f>
        <v>0</v>
      </c>
      <c r="K23" s="33"/>
      <c r="L23" s="33"/>
      <c r="M23" s="33"/>
      <c r="N23" s="27">
        <f t="shared" si="17"/>
        <v>510</v>
      </c>
      <c r="O23" s="33">
        <v>300</v>
      </c>
      <c r="P23" s="33">
        <v>0</v>
      </c>
      <c r="Q23" s="33">
        <v>210</v>
      </c>
      <c r="R23" s="27">
        <f t="shared" si="18"/>
        <v>510</v>
      </c>
      <c r="S23" s="33">
        <v>300</v>
      </c>
      <c r="T23" s="33">
        <v>0</v>
      </c>
      <c r="U23" s="89">
        <v>210</v>
      </c>
      <c r="V23" s="34">
        <f t="shared" si="8"/>
        <v>0</v>
      </c>
    </row>
    <row r="24" spans="1:22" ht="88.5" customHeight="1">
      <c r="A24" s="39"/>
      <c r="B24" s="41" t="s">
        <v>127</v>
      </c>
      <c r="C24" s="35" t="s">
        <v>248</v>
      </c>
      <c r="D24" s="36" t="s">
        <v>21</v>
      </c>
      <c r="E24" s="35" t="s">
        <v>126</v>
      </c>
      <c r="F24" s="28">
        <f t="shared" si="0"/>
        <v>0</v>
      </c>
      <c r="G24" s="33"/>
      <c r="H24" s="33"/>
      <c r="I24" s="90"/>
      <c r="J24" s="28">
        <f t="shared" si="22"/>
        <v>0</v>
      </c>
      <c r="K24" s="33"/>
      <c r="L24" s="33"/>
      <c r="M24" s="33"/>
      <c r="N24" s="27">
        <f t="shared" si="17"/>
        <v>0</v>
      </c>
      <c r="O24" s="33"/>
      <c r="P24" s="33"/>
      <c r="Q24" s="33"/>
      <c r="R24" s="27">
        <f t="shared" si="18"/>
        <v>0</v>
      </c>
      <c r="S24" s="33"/>
      <c r="T24" s="33"/>
      <c r="U24" s="33"/>
      <c r="V24" s="34" t="e">
        <f t="shared" si="8"/>
        <v>#DIV/0!</v>
      </c>
    </row>
    <row r="25" spans="1:22" ht="51" customHeight="1">
      <c r="A25" s="39"/>
      <c r="B25" s="41" t="s">
        <v>23</v>
      </c>
      <c r="C25" s="35" t="s">
        <v>248</v>
      </c>
      <c r="D25" s="36" t="s">
        <v>21</v>
      </c>
      <c r="E25" s="35" t="s">
        <v>128</v>
      </c>
      <c r="F25" s="28">
        <f t="shared" si="0"/>
        <v>2902.1</v>
      </c>
      <c r="G25" s="33">
        <v>2757</v>
      </c>
      <c r="H25" s="33">
        <v>0</v>
      </c>
      <c r="I25" s="33">
        <v>145.1</v>
      </c>
      <c r="J25" s="28">
        <f t="shared" si="22"/>
        <v>0</v>
      </c>
      <c r="K25" s="33"/>
      <c r="L25" s="33"/>
      <c r="M25" s="33"/>
      <c r="N25" s="27">
        <f t="shared" si="17"/>
        <v>2885.3</v>
      </c>
      <c r="O25" s="33">
        <v>2757</v>
      </c>
      <c r="P25" s="33">
        <v>0</v>
      </c>
      <c r="Q25" s="33">
        <v>128.30000000000001</v>
      </c>
      <c r="R25" s="27">
        <f t="shared" si="18"/>
        <v>2885.3</v>
      </c>
      <c r="S25" s="33">
        <v>2757</v>
      </c>
      <c r="T25" s="33">
        <v>0</v>
      </c>
      <c r="U25" s="33">
        <v>128.30000000000001</v>
      </c>
      <c r="V25" s="34">
        <f t="shared" si="8"/>
        <v>0</v>
      </c>
    </row>
    <row r="26" spans="1:22" ht="89.25" customHeight="1">
      <c r="A26" s="39"/>
      <c r="B26" s="41" t="s">
        <v>108</v>
      </c>
      <c r="C26" s="35" t="s">
        <v>248</v>
      </c>
      <c r="D26" s="36" t="s">
        <v>21</v>
      </c>
      <c r="E26" s="35" t="s">
        <v>109</v>
      </c>
      <c r="F26" s="28">
        <f t="shared" si="0"/>
        <v>0</v>
      </c>
      <c r="G26" s="33"/>
      <c r="H26" s="33"/>
      <c r="I26" s="33"/>
      <c r="J26" s="27"/>
      <c r="K26" s="33"/>
      <c r="L26" s="33"/>
      <c r="M26" s="33"/>
      <c r="N26" s="27">
        <f t="shared" si="17"/>
        <v>0</v>
      </c>
      <c r="O26" s="33"/>
      <c r="P26" s="33"/>
      <c r="Q26" s="33"/>
      <c r="R26" s="27">
        <f t="shared" si="18"/>
        <v>0</v>
      </c>
      <c r="S26" s="33"/>
      <c r="T26" s="33"/>
      <c r="U26" s="33"/>
      <c r="V26" s="34" t="e">
        <f t="shared" si="8"/>
        <v>#DIV/0!</v>
      </c>
    </row>
    <row r="27" spans="1:22" ht="54.75" customHeight="1">
      <c r="A27" s="39"/>
      <c r="B27" s="41" t="s">
        <v>20</v>
      </c>
      <c r="C27" s="35" t="s">
        <v>248</v>
      </c>
      <c r="D27" s="36" t="s">
        <v>21</v>
      </c>
      <c r="E27" s="35" t="s">
        <v>110</v>
      </c>
      <c r="F27" s="28">
        <f t="shared" si="0"/>
        <v>3272.4</v>
      </c>
      <c r="G27" s="33">
        <v>977.9</v>
      </c>
      <c r="H27" s="33">
        <v>2196.3000000000002</v>
      </c>
      <c r="I27" s="33">
        <v>98.2</v>
      </c>
      <c r="J27" s="27"/>
      <c r="K27" s="33"/>
      <c r="L27" s="33"/>
      <c r="M27" s="33"/>
      <c r="N27" s="27">
        <f t="shared" si="17"/>
        <v>0</v>
      </c>
      <c r="O27" s="33"/>
      <c r="P27" s="33"/>
      <c r="Q27" s="33"/>
      <c r="R27" s="27">
        <f t="shared" si="18"/>
        <v>0</v>
      </c>
      <c r="S27" s="33"/>
      <c r="T27" s="33"/>
      <c r="U27" s="87"/>
      <c r="V27" s="34">
        <f t="shared" si="8"/>
        <v>0</v>
      </c>
    </row>
    <row r="28" spans="1:22" ht="68.25" customHeight="1">
      <c r="A28" s="39"/>
      <c r="B28" s="41" t="s">
        <v>111</v>
      </c>
      <c r="C28" s="35" t="s">
        <v>248</v>
      </c>
      <c r="D28" s="36" t="s">
        <v>21</v>
      </c>
      <c r="E28" s="35" t="s">
        <v>112</v>
      </c>
      <c r="F28" s="28">
        <f t="shared" si="0"/>
        <v>0</v>
      </c>
      <c r="G28" s="33"/>
      <c r="H28" s="33"/>
      <c r="I28" s="33"/>
      <c r="J28" s="27"/>
      <c r="K28" s="33"/>
      <c r="L28" s="33"/>
      <c r="M28" s="33"/>
      <c r="N28" s="27">
        <f t="shared" si="17"/>
        <v>0</v>
      </c>
      <c r="O28" s="33"/>
      <c r="P28" s="33"/>
      <c r="Q28" s="33"/>
      <c r="R28" s="27">
        <f t="shared" si="18"/>
        <v>0</v>
      </c>
      <c r="S28" s="33"/>
      <c r="T28" s="33"/>
      <c r="U28" s="33"/>
      <c r="V28" s="34" t="e">
        <f t="shared" si="8"/>
        <v>#DIV/0!</v>
      </c>
    </row>
    <row r="29" spans="1:22" ht="33">
      <c r="A29" s="11" t="s">
        <v>24</v>
      </c>
      <c r="B29" s="48" t="s">
        <v>25</v>
      </c>
      <c r="C29" s="26" t="s">
        <v>12</v>
      </c>
      <c r="D29" s="26" t="s">
        <v>12</v>
      </c>
      <c r="E29" s="26" t="s">
        <v>12</v>
      </c>
      <c r="F29" s="28">
        <f t="shared" si="0"/>
        <v>0</v>
      </c>
      <c r="G29" s="28">
        <f>SUM(G31:G32)</f>
        <v>0</v>
      </c>
      <c r="H29" s="28">
        <f>SUM(H31:H32)</f>
        <v>0</v>
      </c>
      <c r="I29" s="28">
        <f>SUM(I31:I32)</f>
        <v>0</v>
      </c>
      <c r="J29" s="28">
        <f t="shared" ref="J29" si="23">K29+L29+M29</f>
        <v>0</v>
      </c>
      <c r="K29" s="28">
        <f>SUM(K31:K32)</f>
        <v>0</v>
      </c>
      <c r="L29" s="28">
        <f>SUM(L31:L32)</f>
        <v>0</v>
      </c>
      <c r="M29" s="28">
        <f>SUM(M31:M32)</f>
        <v>0</v>
      </c>
      <c r="N29" s="27">
        <f t="shared" ref="N29" si="24">O29+P29+Q29</f>
        <v>0</v>
      </c>
      <c r="O29" s="28">
        <f>SUM(O31:O32)</f>
        <v>0</v>
      </c>
      <c r="P29" s="28">
        <f>SUM(P31:P32)</f>
        <v>0</v>
      </c>
      <c r="Q29" s="28">
        <f>SUM(Q31:Q32)</f>
        <v>0</v>
      </c>
      <c r="R29" s="27">
        <f t="shared" ref="R29" si="25">S29+T29+U29</f>
        <v>0</v>
      </c>
      <c r="S29" s="28">
        <f>SUM(S31:S32)</f>
        <v>0</v>
      </c>
      <c r="T29" s="28">
        <f>SUM(T31:T32)</f>
        <v>0</v>
      </c>
      <c r="U29" s="28">
        <f>SUM(U31:U32)</f>
        <v>0</v>
      </c>
      <c r="V29" s="29" t="e">
        <f t="shared" si="8"/>
        <v>#DIV/0!</v>
      </c>
    </row>
    <row r="30" spans="1:22" ht="18.75">
      <c r="A30" s="24"/>
      <c r="B30" s="40" t="s">
        <v>14</v>
      </c>
      <c r="C30" s="32"/>
      <c r="D30" s="42"/>
      <c r="E30" s="32"/>
      <c r="F30" s="28"/>
      <c r="G30" s="28"/>
      <c r="H30" s="28"/>
      <c r="I30" s="28"/>
      <c r="J30" s="28"/>
      <c r="K30" s="28"/>
      <c r="L30" s="28"/>
      <c r="M30" s="28"/>
      <c r="N30" s="27"/>
      <c r="O30" s="28"/>
      <c r="P30" s="28"/>
      <c r="Q30" s="28"/>
      <c r="R30" s="27"/>
      <c r="S30" s="28"/>
      <c r="T30" s="28"/>
      <c r="U30" s="28"/>
      <c r="V30" s="29"/>
    </row>
    <row r="31" spans="1:22" ht="73.5" customHeight="1">
      <c r="A31" s="24"/>
      <c r="B31" s="41" t="s">
        <v>26</v>
      </c>
      <c r="C31" s="35" t="s">
        <v>247</v>
      </c>
      <c r="D31" s="36" t="s">
        <v>17</v>
      </c>
      <c r="E31" s="35" t="s">
        <v>119</v>
      </c>
      <c r="F31" s="28">
        <f>G31+H31+I31</f>
        <v>0</v>
      </c>
      <c r="G31" s="33"/>
      <c r="H31" s="33"/>
      <c r="I31" s="33"/>
      <c r="J31" s="28"/>
      <c r="K31" s="33"/>
      <c r="L31" s="33"/>
      <c r="M31" s="33"/>
      <c r="N31" s="27">
        <f t="shared" ref="N31:N33" si="26">O31+P31+Q31</f>
        <v>0</v>
      </c>
      <c r="O31" s="33"/>
      <c r="P31" s="33"/>
      <c r="Q31" s="33"/>
      <c r="R31" s="27">
        <f t="shared" ref="R31:R32" si="27">S31+T31+U31</f>
        <v>0</v>
      </c>
      <c r="S31" s="33"/>
      <c r="T31" s="33"/>
      <c r="U31" s="33"/>
      <c r="V31" s="34" t="e">
        <f t="shared" si="8"/>
        <v>#DIV/0!</v>
      </c>
    </row>
    <row r="32" spans="1:22" ht="94.5" customHeight="1">
      <c r="A32" s="24"/>
      <c r="B32" s="41" t="s">
        <v>160</v>
      </c>
      <c r="C32" s="35" t="s">
        <v>247</v>
      </c>
      <c r="D32" s="36" t="s">
        <v>17</v>
      </c>
      <c r="E32" s="35" t="s">
        <v>124</v>
      </c>
      <c r="F32" s="28">
        <f t="shared" si="0"/>
        <v>0</v>
      </c>
      <c r="G32" s="33"/>
      <c r="H32" s="33"/>
      <c r="I32" s="33"/>
      <c r="J32" s="28"/>
      <c r="K32" s="33"/>
      <c r="L32" s="33"/>
      <c r="M32" s="33"/>
      <c r="N32" s="27">
        <f t="shared" si="26"/>
        <v>0</v>
      </c>
      <c r="O32" s="33"/>
      <c r="P32" s="33"/>
      <c r="Q32" s="33"/>
      <c r="R32" s="27">
        <f t="shared" si="27"/>
        <v>0</v>
      </c>
      <c r="S32" s="33"/>
      <c r="T32" s="33"/>
      <c r="U32" s="33"/>
      <c r="V32" s="34" t="e">
        <f t="shared" si="8"/>
        <v>#DIV/0!</v>
      </c>
    </row>
    <row r="33" spans="1:101" ht="30.75" customHeight="1">
      <c r="A33" s="24" t="s">
        <v>301</v>
      </c>
      <c r="B33" s="48" t="s">
        <v>304</v>
      </c>
      <c r="C33" s="35"/>
      <c r="D33" s="36"/>
      <c r="E33" s="26" t="s">
        <v>12</v>
      </c>
      <c r="F33" s="28">
        <f t="shared" ref="F33" si="28">G33+H33+I33</f>
        <v>0</v>
      </c>
      <c r="G33" s="33">
        <f>SUM(G35)</f>
        <v>0</v>
      </c>
      <c r="H33" s="33">
        <f t="shared" ref="H33:I33" si="29">SUM(H35)</f>
        <v>0</v>
      </c>
      <c r="I33" s="33">
        <f t="shared" si="29"/>
        <v>0</v>
      </c>
      <c r="J33" s="28"/>
      <c r="K33" s="33"/>
      <c r="L33" s="33"/>
      <c r="M33" s="33"/>
      <c r="N33" s="27">
        <f t="shared" si="26"/>
        <v>0</v>
      </c>
      <c r="O33" s="33">
        <f>SUM(O35)</f>
        <v>0</v>
      </c>
      <c r="P33" s="33">
        <f t="shared" ref="P33:Q33" si="30">SUM(P35)</f>
        <v>0</v>
      </c>
      <c r="Q33" s="33">
        <f t="shared" si="30"/>
        <v>0</v>
      </c>
      <c r="R33" s="27">
        <f>S33+T33+U33</f>
        <v>0</v>
      </c>
      <c r="S33" s="33">
        <f>SUM(S35)</f>
        <v>0</v>
      </c>
      <c r="T33" s="33">
        <f t="shared" ref="T33:U33" si="31">SUM(T35)</f>
        <v>0</v>
      </c>
      <c r="U33" s="33">
        <f t="shared" si="31"/>
        <v>0</v>
      </c>
      <c r="V33" s="34" t="e">
        <f t="shared" ref="V33" si="32">J33/F33</f>
        <v>#DIV/0!</v>
      </c>
    </row>
    <row r="34" spans="1:101" ht="21" customHeight="1">
      <c r="A34" s="24"/>
      <c r="B34" s="40" t="s">
        <v>14</v>
      </c>
      <c r="C34" s="35"/>
      <c r="D34" s="36"/>
      <c r="E34" s="35"/>
      <c r="F34" s="28"/>
      <c r="G34" s="33"/>
      <c r="H34" s="33"/>
      <c r="I34" s="33"/>
      <c r="J34" s="28"/>
      <c r="K34" s="33"/>
      <c r="L34" s="33"/>
      <c r="M34" s="33"/>
      <c r="N34" s="27"/>
      <c r="O34" s="33"/>
      <c r="P34" s="33"/>
      <c r="Q34" s="33"/>
      <c r="R34" s="27"/>
      <c r="S34" s="33"/>
      <c r="T34" s="33"/>
      <c r="U34" s="33"/>
      <c r="V34" s="34"/>
    </row>
    <row r="35" spans="1:101" ht="83.25" customHeight="1">
      <c r="A35" s="24"/>
      <c r="B35" s="41" t="s">
        <v>303</v>
      </c>
      <c r="C35" s="35" t="s">
        <v>187</v>
      </c>
      <c r="D35" s="36" t="s">
        <v>15</v>
      </c>
      <c r="E35" s="35" t="s">
        <v>302</v>
      </c>
      <c r="F35" s="28">
        <f t="shared" si="0"/>
        <v>0</v>
      </c>
      <c r="G35" s="33"/>
      <c r="H35" s="33"/>
      <c r="I35" s="33"/>
      <c r="J35" s="28"/>
      <c r="K35" s="33"/>
      <c r="L35" s="33"/>
      <c r="M35" s="33"/>
      <c r="N35" s="27">
        <f t="shared" ref="N35" si="33">O35+P35+Q35</f>
        <v>0</v>
      </c>
      <c r="O35" s="33"/>
      <c r="P35" s="33"/>
      <c r="Q35" s="33"/>
      <c r="R35" s="27">
        <f t="shared" ref="R35" si="34">S35+T35+U35</f>
        <v>0</v>
      </c>
      <c r="S35" s="33"/>
      <c r="T35" s="33"/>
      <c r="U35" s="33"/>
      <c r="V35" s="34"/>
    </row>
    <row r="36" spans="1:101" ht="24" customHeight="1">
      <c r="A36" s="21" t="s">
        <v>27</v>
      </c>
      <c r="B36" s="43" t="s">
        <v>28</v>
      </c>
      <c r="C36" s="44" t="s">
        <v>12</v>
      </c>
      <c r="D36" s="44" t="s">
        <v>12</v>
      </c>
      <c r="E36" s="44" t="s">
        <v>12</v>
      </c>
      <c r="F36" s="45">
        <f t="shared" si="0"/>
        <v>0</v>
      </c>
      <c r="G36" s="45">
        <f>G37+G41+G45+G48+G51</f>
        <v>0</v>
      </c>
      <c r="H36" s="45">
        <f>H37+H41+H45+H48+H51</f>
        <v>0</v>
      </c>
      <c r="I36" s="45">
        <f>I37+I41+I45+I48+I51</f>
        <v>0</v>
      </c>
      <c r="J36" s="45">
        <f t="shared" ref="J36:J37" si="35">K36+L36+M36</f>
        <v>0</v>
      </c>
      <c r="K36" s="45">
        <f>K37+K41+K45+K48+K51</f>
        <v>0</v>
      </c>
      <c r="L36" s="45">
        <f>L37+L41+L45+L48+L51</f>
        <v>0</v>
      </c>
      <c r="M36" s="45">
        <f>M37+M41+M45+M48+M51</f>
        <v>0</v>
      </c>
      <c r="N36" s="45">
        <f t="shared" ref="N36:N37" si="36">O36+P36+Q36</f>
        <v>0</v>
      </c>
      <c r="O36" s="45">
        <f>O37+O41+O45+O48+O51</f>
        <v>0</v>
      </c>
      <c r="P36" s="45">
        <f>P37+P41+P45+P48+P51</f>
        <v>0</v>
      </c>
      <c r="Q36" s="45">
        <f>Q37+Q41+Q45+Q48+Q51</f>
        <v>0</v>
      </c>
      <c r="R36" s="45">
        <f t="shared" ref="R36:R37" si="37">S36+T36+U36</f>
        <v>0</v>
      </c>
      <c r="S36" s="45">
        <f>S37+S41+S45+S48+S51</f>
        <v>0</v>
      </c>
      <c r="T36" s="45">
        <f>T37+T41+T45+T48+T51</f>
        <v>0</v>
      </c>
      <c r="U36" s="45">
        <f>U37+U41+U45+U48+U51</f>
        <v>0</v>
      </c>
      <c r="V36" s="46" t="e">
        <f t="shared" si="8"/>
        <v>#DIV/0!</v>
      </c>
    </row>
    <row r="37" spans="1:101" ht="51.75" customHeight="1">
      <c r="A37" s="24" t="s">
        <v>29</v>
      </c>
      <c r="B37" s="47" t="s">
        <v>30</v>
      </c>
      <c r="C37" s="26" t="s">
        <v>12</v>
      </c>
      <c r="D37" s="26" t="s">
        <v>12</v>
      </c>
      <c r="E37" s="26" t="s">
        <v>12</v>
      </c>
      <c r="F37" s="28">
        <f t="shared" si="0"/>
        <v>0</v>
      </c>
      <c r="G37" s="28">
        <f>SUM(G39:G40)</f>
        <v>0</v>
      </c>
      <c r="H37" s="28">
        <f>SUM(H39:H40)</f>
        <v>0</v>
      </c>
      <c r="I37" s="28">
        <f>SUM(I39:I40)</f>
        <v>0</v>
      </c>
      <c r="J37" s="28">
        <f t="shared" si="35"/>
        <v>0</v>
      </c>
      <c r="K37" s="28">
        <f>SUM(K39:K40)</f>
        <v>0</v>
      </c>
      <c r="L37" s="28">
        <f>SUM(L39:L40)</f>
        <v>0</v>
      </c>
      <c r="M37" s="28">
        <f>SUM(M39:M40)</f>
        <v>0</v>
      </c>
      <c r="N37" s="28">
        <f t="shared" si="36"/>
        <v>0</v>
      </c>
      <c r="O37" s="28">
        <f>SUM(O39:O40)</f>
        <v>0</v>
      </c>
      <c r="P37" s="28">
        <f>SUM(P39:P40)</f>
        <v>0</v>
      </c>
      <c r="Q37" s="28">
        <f>SUM(Q39:Q40)</f>
        <v>0</v>
      </c>
      <c r="R37" s="28">
        <f t="shared" si="37"/>
        <v>0</v>
      </c>
      <c r="S37" s="28">
        <f>SUM(S39:S40)</f>
        <v>0</v>
      </c>
      <c r="T37" s="28">
        <f>SUM(T39:T40)</f>
        <v>0</v>
      </c>
      <c r="U37" s="28">
        <f>SUM(U39:U40)</f>
        <v>0</v>
      </c>
      <c r="V37" s="38" t="e">
        <f t="shared" si="8"/>
        <v>#DIV/0!</v>
      </c>
    </row>
    <row r="38" spans="1:101" ht="24" customHeight="1">
      <c r="A38" s="39"/>
      <c r="B38" s="40" t="s">
        <v>14</v>
      </c>
      <c r="C38" s="32"/>
      <c r="D38" s="32"/>
      <c r="E38" s="32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38"/>
    </row>
    <row r="39" spans="1:101" ht="36.75" customHeight="1">
      <c r="A39" s="39"/>
      <c r="B39" s="41" t="s">
        <v>166</v>
      </c>
      <c r="C39" s="35" t="s">
        <v>187</v>
      </c>
      <c r="D39" s="36" t="s">
        <v>15</v>
      </c>
      <c r="E39" s="35" t="s">
        <v>101</v>
      </c>
      <c r="F39" s="28">
        <f t="shared" si="0"/>
        <v>0</v>
      </c>
      <c r="G39" s="33"/>
      <c r="H39" s="33"/>
      <c r="I39" s="33"/>
      <c r="J39" s="28"/>
      <c r="K39" s="33"/>
      <c r="L39" s="33"/>
      <c r="M39" s="33"/>
      <c r="N39" s="28">
        <f t="shared" ref="N39:N41" si="38">O39+P39+Q39</f>
        <v>0</v>
      </c>
      <c r="O39" s="33"/>
      <c r="P39" s="33"/>
      <c r="Q39" s="33"/>
      <c r="R39" s="28">
        <f t="shared" ref="R39:R41" si="39">S39+T39+U39</f>
        <v>0</v>
      </c>
      <c r="S39" s="33"/>
      <c r="T39" s="33"/>
      <c r="U39" s="33"/>
      <c r="V39" s="34" t="e">
        <f t="shared" si="8"/>
        <v>#DIV/0!</v>
      </c>
    </row>
    <row r="40" spans="1:101" ht="42.75" customHeight="1">
      <c r="A40" s="39"/>
      <c r="B40" s="41" t="s">
        <v>31</v>
      </c>
      <c r="C40" s="35" t="s">
        <v>187</v>
      </c>
      <c r="D40" s="36" t="s">
        <v>15</v>
      </c>
      <c r="E40" s="35" t="s">
        <v>125</v>
      </c>
      <c r="F40" s="28">
        <f t="shared" si="0"/>
        <v>0</v>
      </c>
      <c r="G40" s="33"/>
      <c r="H40" s="33"/>
      <c r="I40" s="33"/>
      <c r="J40" s="28"/>
      <c r="K40" s="33"/>
      <c r="L40" s="33"/>
      <c r="M40" s="33"/>
      <c r="N40" s="28">
        <f t="shared" si="38"/>
        <v>0</v>
      </c>
      <c r="O40" s="33"/>
      <c r="P40" s="33"/>
      <c r="Q40" s="33"/>
      <c r="R40" s="28">
        <f t="shared" si="39"/>
        <v>0</v>
      </c>
      <c r="S40" s="33"/>
      <c r="T40" s="33"/>
      <c r="U40" s="33"/>
      <c r="V40" s="34" t="e">
        <f t="shared" si="8"/>
        <v>#DIV/0!</v>
      </c>
    </row>
    <row r="41" spans="1:101" ht="33">
      <c r="A41" s="24" t="s">
        <v>32</v>
      </c>
      <c r="B41" s="48" t="s">
        <v>33</v>
      </c>
      <c r="C41" s="26" t="s">
        <v>12</v>
      </c>
      <c r="D41" s="26" t="s">
        <v>12</v>
      </c>
      <c r="E41" s="26" t="s">
        <v>12</v>
      </c>
      <c r="F41" s="28">
        <f t="shared" ref="F41:F83" si="40">G41+H41+I41</f>
        <v>0</v>
      </c>
      <c r="G41" s="28">
        <f>SUM(G43:G44)</f>
        <v>0</v>
      </c>
      <c r="H41" s="28">
        <f>SUM(H43:H44)</f>
        <v>0</v>
      </c>
      <c r="I41" s="28">
        <f>SUM(I43:I44)</f>
        <v>0</v>
      </c>
      <c r="J41" s="28">
        <f t="shared" ref="J41" si="41">K41+L41+M41</f>
        <v>0</v>
      </c>
      <c r="K41" s="28">
        <f>SUM(K43:K44)</f>
        <v>0</v>
      </c>
      <c r="L41" s="28">
        <f>SUM(L43:L44)</f>
        <v>0</v>
      </c>
      <c r="M41" s="28">
        <f>SUM(M43:M44)</f>
        <v>0</v>
      </c>
      <c r="N41" s="28">
        <f t="shared" si="38"/>
        <v>0</v>
      </c>
      <c r="O41" s="28">
        <f>SUM(O43:O44)</f>
        <v>0</v>
      </c>
      <c r="P41" s="28">
        <f>SUM(P43:P44)</f>
        <v>0</v>
      </c>
      <c r="Q41" s="28">
        <f>SUM(Q43:Q44)</f>
        <v>0</v>
      </c>
      <c r="R41" s="28">
        <f t="shared" si="39"/>
        <v>0</v>
      </c>
      <c r="S41" s="28">
        <f>SUM(S43:S44)</f>
        <v>0</v>
      </c>
      <c r="T41" s="28">
        <f>SUM(T43:T44)</f>
        <v>0</v>
      </c>
      <c r="U41" s="28">
        <f>SUM(U43:U44)</f>
        <v>0</v>
      </c>
      <c r="V41" s="29" t="e">
        <f t="shared" ref="V41:V84" si="42">J41/F41</f>
        <v>#DIV/0!</v>
      </c>
    </row>
    <row r="42" spans="1:101" ht="18.75">
      <c r="A42" s="39"/>
      <c r="B42" s="40" t="s">
        <v>14</v>
      </c>
      <c r="C42" s="32"/>
      <c r="D42" s="32"/>
      <c r="E42" s="32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9"/>
    </row>
    <row r="43" spans="1:101" s="55" customFormat="1" ht="47.25" customHeight="1">
      <c r="A43" s="49"/>
      <c r="B43" s="50" t="s">
        <v>34</v>
      </c>
      <c r="C43" s="51" t="s">
        <v>187</v>
      </c>
      <c r="D43" s="52" t="s">
        <v>15</v>
      </c>
      <c r="E43" s="51" t="s">
        <v>102</v>
      </c>
      <c r="F43" s="67">
        <f t="shared" si="40"/>
        <v>0</v>
      </c>
      <c r="G43" s="53"/>
      <c r="H43" s="53"/>
      <c r="I43" s="53"/>
      <c r="J43" s="67"/>
      <c r="K43" s="53"/>
      <c r="L43" s="53"/>
      <c r="M43" s="53"/>
      <c r="N43" s="28">
        <f t="shared" ref="N43:N44" si="43">O43+P43+Q43</f>
        <v>0</v>
      </c>
      <c r="O43" s="53"/>
      <c r="P43" s="53"/>
      <c r="Q43" s="53"/>
      <c r="R43" s="28">
        <f t="shared" ref="R43:R44" si="44">S43+T43+U43</f>
        <v>0</v>
      </c>
      <c r="S43" s="53"/>
      <c r="T43" s="53"/>
      <c r="U43" s="53"/>
      <c r="V43" s="54" t="e">
        <f t="shared" si="42"/>
        <v>#DIV/0!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</row>
    <row r="44" spans="1:101" s="55" customFormat="1" ht="75.75" customHeight="1">
      <c r="A44" s="49"/>
      <c r="B44" s="50" t="s">
        <v>104</v>
      </c>
      <c r="C44" s="51" t="s">
        <v>187</v>
      </c>
      <c r="D44" s="52" t="s">
        <v>15</v>
      </c>
      <c r="E44" s="51" t="s">
        <v>103</v>
      </c>
      <c r="F44" s="67">
        <f t="shared" si="40"/>
        <v>0</v>
      </c>
      <c r="G44" s="53"/>
      <c r="H44" s="53"/>
      <c r="I44" s="53"/>
      <c r="J44" s="67"/>
      <c r="K44" s="53"/>
      <c r="L44" s="53"/>
      <c r="M44" s="53"/>
      <c r="N44" s="28">
        <f t="shared" si="43"/>
        <v>0</v>
      </c>
      <c r="O44" s="53"/>
      <c r="P44" s="53"/>
      <c r="Q44" s="53"/>
      <c r="R44" s="28">
        <f t="shared" si="44"/>
        <v>0</v>
      </c>
      <c r="S44" s="53"/>
      <c r="T44" s="53"/>
      <c r="U44" s="53"/>
      <c r="V44" s="54" t="e">
        <f t="shared" si="42"/>
        <v>#DIV/0!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</row>
    <row r="45" spans="1:101" s="8" customFormat="1" ht="39.75" customHeight="1">
      <c r="A45" s="24" t="s">
        <v>35</v>
      </c>
      <c r="B45" s="47" t="s">
        <v>38</v>
      </c>
      <c r="C45" s="26" t="s">
        <v>12</v>
      </c>
      <c r="D45" s="26" t="s">
        <v>12</v>
      </c>
      <c r="E45" s="26" t="s">
        <v>12</v>
      </c>
      <c r="F45" s="28">
        <f t="shared" si="40"/>
        <v>0</v>
      </c>
      <c r="G45" s="28">
        <f>SUM(G47:G47)</f>
        <v>0</v>
      </c>
      <c r="H45" s="28">
        <f>SUM(H47:H47)</f>
        <v>0</v>
      </c>
      <c r="I45" s="28">
        <f>SUM(I47:I47)</f>
        <v>0</v>
      </c>
      <c r="J45" s="28">
        <f t="shared" ref="J45" si="45">K45+L45+M45</f>
        <v>0</v>
      </c>
      <c r="K45" s="28">
        <f>SUM(K47:K47)</f>
        <v>0</v>
      </c>
      <c r="L45" s="28">
        <f>SUM(L47:L47)</f>
        <v>0</v>
      </c>
      <c r="M45" s="28">
        <f>SUM(M47:M47)</f>
        <v>0</v>
      </c>
      <c r="N45" s="28">
        <f t="shared" ref="N45" si="46">O45+P45+Q45</f>
        <v>0</v>
      </c>
      <c r="O45" s="28">
        <f>SUM(O47:O47)</f>
        <v>0</v>
      </c>
      <c r="P45" s="28">
        <f>SUM(P47:P47)</f>
        <v>0</v>
      </c>
      <c r="Q45" s="28">
        <f>SUM(Q47:Q47)</f>
        <v>0</v>
      </c>
      <c r="R45" s="28">
        <f t="shared" ref="R45" si="47">S45+T45+U45</f>
        <v>0</v>
      </c>
      <c r="S45" s="28">
        <f>SUM(S47:S47)</f>
        <v>0</v>
      </c>
      <c r="T45" s="28">
        <f>SUM(T47:T47)</f>
        <v>0</v>
      </c>
      <c r="U45" s="28">
        <f>SUM(U47:U47)</f>
        <v>0</v>
      </c>
      <c r="V45" s="29" t="e">
        <f>J45/F45</f>
        <v>#DIV/0!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</row>
    <row r="46" spans="1:101" ht="18.75">
      <c r="A46" s="39"/>
      <c r="B46" s="40" t="s">
        <v>14</v>
      </c>
      <c r="C46" s="32"/>
      <c r="D46" s="32"/>
      <c r="E46" s="32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9"/>
    </row>
    <row r="47" spans="1:101" ht="57" customHeight="1">
      <c r="A47" s="39"/>
      <c r="B47" s="41" t="s">
        <v>105</v>
      </c>
      <c r="C47" s="35" t="s">
        <v>187</v>
      </c>
      <c r="D47" s="36" t="s">
        <v>15</v>
      </c>
      <c r="E47" s="35" t="s">
        <v>106</v>
      </c>
      <c r="F47" s="28">
        <f t="shared" si="40"/>
        <v>0</v>
      </c>
      <c r="G47" s="33"/>
      <c r="H47" s="33"/>
      <c r="I47" s="33"/>
      <c r="J47" s="28"/>
      <c r="K47" s="33"/>
      <c r="L47" s="33"/>
      <c r="M47" s="33"/>
      <c r="N47" s="28">
        <f t="shared" ref="N47:N48" si="48">O47+P47+Q47</f>
        <v>0</v>
      </c>
      <c r="O47" s="33"/>
      <c r="P47" s="33"/>
      <c r="Q47" s="33"/>
      <c r="R47" s="28">
        <f t="shared" ref="R47:R48" si="49">S47+T47+U47</f>
        <v>0</v>
      </c>
      <c r="S47" s="33"/>
      <c r="T47" s="33"/>
      <c r="U47" s="33"/>
      <c r="V47" s="34" t="e">
        <f t="shared" si="42"/>
        <v>#DIV/0!</v>
      </c>
    </row>
    <row r="48" spans="1:101" s="8" customFormat="1" ht="82.5" customHeight="1">
      <c r="A48" s="56" t="s">
        <v>36</v>
      </c>
      <c r="B48" s="48" t="s">
        <v>189</v>
      </c>
      <c r="C48" s="26" t="s">
        <v>12</v>
      </c>
      <c r="D48" s="26" t="s">
        <v>12</v>
      </c>
      <c r="E48" s="26" t="s">
        <v>12</v>
      </c>
      <c r="F48" s="28">
        <f>G48+H48+I48</f>
        <v>0</v>
      </c>
      <c r="G48" s="28">
        <f>SUM(G50)</f>
        <v>0</v>
      </c>
      <c r="H48" s="28">
        <f t="shared" ref="H48:I48" si="50">SUM(H50)</f>
        <v>0</v>
      </c>
      <c r="I48" s="28">
        <f t="shared" si="50"/>
        <v>0</v>
      </c>
      <c r="J48" s="28">
        <f t="shared" ref="J48" si="51">K48+L48+M48</f>
        <v>0</v>
      </c>
      <c r="K48" s="28">
        <f>K50</f>
        <v>0</v>
      </c>
      <c r="L48" s="28">
        <f>L50</f>
        <v>0</v>
      </c>
      <c r="M48" s="28">
        <f>SUM(M50:M58)</f>
        <v>0</v>
      </c>
      <c r="N48" s="28">
        <f t="shared" si="48"/>
        <v>0</v>
      </c>
      <c r="O48" s="28">
        <f>SUM(O50)</f>
        <v>0</v>
      </c>
      <c r="P48" s="28">
        <f>SUM(P50)</f>
        <v>0</v>
      </c>
      <c r="Q48" s="28">
        <f>SUM(Q50:Q58)</f>
        <v>0</v>
      </c>
      <c r="R48" s="28">
        <f t="shared" si="49"/>
        <v>0</v>
      </c>
      <c r="S48" s="28">
        <f>SUM(S50)</f>
        <v>0</v>
      </c>
      <c r="T48" s="28">
        <f>SUM(T50)</f>
        <v>0</v>
      </c>
      <c r="U48" s="28">
        <f>SUM(U50:U58)</f>
        <v>0</v>
      </c>
      <c r="V48" s="29" t="e">
        <f t="shared" si="42"/>
        <v>#DIV/0!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</row>
    <row r="49" spans="1:22" ht="22.5" customHeight="1">
      <c r="A49" s="14"/>
      <c r="B49" s="40" t="s">
        <v>14</v>
      </c>
      <c r="C49" s="32"/>
      <c r="D49" s="32"/>
      <c r="E49" s="32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9"/>
    </row>
    <row r="50" spans="1:22" ht="88.5" customHeight="1">
      <c r="A50" s="11"/>
      <c r="B50" s="41" t="s">
        <v>37</v>
      </c>
      <c r="C50" s="35" t="s">
        <v>187</v>
      </c>
      <c r="D50" s="36" t="s">
        <v>15</v>
      </c>
      <c r="E50" s="35" t="s">
        <v>107</v>
      </c>
      <c r="F50" s="28">
        <f t="shared" si="40"/>
        <v>0</v>
      </c>
      <c r="G50" s="33"/>
      <c r="H50" s="33"/>
      <c r="I50" s="33"/>
      <c r="J50" s="28"/>
      <c r="K50" s="33"/>
      <c r="L50" s="33"/>
      <c r="M50" s="33"/>
      <c r="N50" s="28">
        <f t="shared" ref="N50:N59" si="52">O50+P50+Q50</f>
        <v>0</v>
      </c>
      <c r="O50" s="33"/>
      <c r="P50" s="33"/>
      <c r="Q50" s="33"/>
      <c r="R50" s="28">
        <f t="shared" ref="R50:R59" si="53">S50+T50+U50</f>
        <v>0</v>
      </c>
      <c r="S50" s="33">
        <v>0</v>
      </c>
      <c r="T50" s="33"/>
      <c r="U50" s="33"/>
      <c r="V50" s="34" t="e">
        <f t="shared" si="42"/>
        <v>#DIV/0!</v>
      </c>
    </row>
    <row r="51" spans="1:22" ht="46.5" customHeight="1">
      <c r="A51" s="11" t="s">
        <v>190</v>
      </c>
      <c r="B51" s="48" t="s">
        <v>191</v>
      </c>
      <c r="C51" s="35" t="s">
        <v>12</v>
      </c>
      <c r="D51" s="36" t="s">
        <v>12</v>
      </c>
      <c r="E51" s="35" t="s">
        <v>12</v>
      </c>
      <c r="F51" s="28">
        <f>G51+H51+I51</f>
        <v>0</v>
      </c>
      <c r="G51" s="28">
        <f>SUM(G53:G58)</f>
        <v>0</v>
      </c>
      <c r="H51" s="28">
        <f>SUM(H53:H58)</f>
        <v>0</v>
      </c>
      <c r="I51" s="28">
        <f>SUM(I53:I58)</f>
        <v>0</v>
      </c>
      <c r="J51" s="28">
        <f>K51+L51+M51</f>
        <v>0</v>
      </c>
      <c r="K51" s="28">
        <f>SUM(K53:K58)</f>
        <v>0</v>
      </c>
      <c r="L51" s="28">
        <f>SUM(L53:L58)</f>
        <v>0</v>
      </c>
      <c r="M51" s="28">
        <f>SUM(M53:M58)</f>
        <v>0</v>
      </c>
      <c r="N51" s="28">
        <f>O51+P51+Q51</f>
        <v>0</v>
      </c>
      <c r="O51" s="28">
        <f>SUM(O53:O58)</f>
        <v>0</v>
      </c>
      <c r="P51" s="28">
        <f>SUM(P53:P58)</f>
        <v>0</v>
      </c>
      <c r="Q51" s="28">
        <f>SUM(Q53:Q58)</f>
        <v>0</v>
      </c>
      <c r="R51" s="28">
        <f>S51+T51+U51</f>
        <v>0</v>
      </c>
      <c r="S51" s="28">
        <f>SUM(S53:S58)</f>
        <v>0</v>
      </c>
      <c r="T51" s="28">
        <f>SUM(T53:T58)</f>
        <v>0</v>
      </c>
      <c r="U51" s="28">
        <f>SUM(U53:U58)</f>
        <v>0</v>
      </c>
      <c r="V51" s="34" t="e">
        <f t="shared" si="42"/>
        <v>#DIV/0!</v>
      </c>
    </row>
    <row r="52" spans="1:22" ht="22.5" customHeight="1">
      <c r="A52" s="11"/>
      <c r="B52" s="40" t="s">
        <v>14</v>
      </c>
      <c r="C52" s="35"/>
      <c r="D52" s="36"/>
      <c r="E52" s="35"/>
      <c r="F52" s="28"/>
      <c r="G52" s="33"/>
      <c r="H52" s="33"/>
      <c r="I52" s="33"/>
      <c r="J52" s="28"/>
      <c r="K52" s="33"/>
      <c r="L52" s="33"/>
      <c r="M52" s="33"/>
      <c r="N52" s="28"/>
      <c r="O52" s="33"/>
      <c r="P52" s="33"/>
      <c r="Q52" s="33"/>
      <c r="R52" s="28"/>
      <c r="S52" s="33"/>
      <c r="T52" s="33"/>
      <c r="U52" s="33"/>
      <c r="V52" s="34"/>
    </row>
    <row r="53" spans="1:22" ht="63.75" customHeight="1">
      <c r="A53" s="24"/>
      <c r="B53" s="41" t="s">
        <v>197</v>
      </c>
      <c r="C53" s="35" t="s">
        <v>188</v>
      </c>
      <c r="D53" s="36" t="s">
        <v>16</v>
      </c>
      <c r="E53" s="36" t="s">
        <v>192</v>
      </c>
      <c r="F53" s="28">
        <f>G53+H53+I53</f>
        <v>0</v>
      </c>
      <c r="G53" s="33"/>
      <c r="H53" s="33"/>
      <c r="I53" s="33"/>
      <c r="J53" s="28"/>
      <c r="K53" s="33"/>
      <c r="L53" s="33"/>
      <c r="M53" s="33"/>
      <c r="N53" s="28">
        <f t="shared" si="52"/>
        <v>0</v>
      </c>
      <c r="O53" s="33"/>
      <c r="P53" s="33"/>
      <c r="Q53" s="33"/>
      <c r="R53" s="28">
        <f t="shared" si="53"/>
        <v>0</v>
      </c>
      <c r="S53" s="33"/>
      <c r="T53" s="33"/>
      <c r="U53" s="33"/>
      <c r="V53" s="34" t="e">
        <f t="shared" si="42"/>
        <v>#DIV/0!</v>
      </c>
    </row>
    <row r="54" spans="1:22" ht="63.75" customHeight="1">
      <c r="A54" s="24"/>
      <c r="B54" s="41" t="s">
        <v>197</v>
      </c>
      <c r="C54" s="35" t="s">
        <v>202</v>
      </c>
      <c r="D54" s="36" t="s">
        <v>116</v>
      </c>
      <c r="E54" s="35" t="s">
        <v>192</v>
      </c>
      <c r="F54" s="28">
        <f t="shared" ref="F54:F57" si="54">G54+H54+I54</f>
        <v>0</v>
      </c>
      <c r="G54" s="33"/>
      <c r="H54" s="33"/>
      <c r="I54" s="33"/>
      <c r="J54" s="28"/>
      <c r="K54" s="33"/>
      <c r="L54" s="33"/>
      <c r="M54" s="33"/>
      <c r="N54" s="28">
        <f t="shared" si="52"/>
        <v>0</v>
      </c>
      <c r="O54" s="33"/>
      <c r="P54" s="33"/>
      <c r="Q54" s="33"/>
      <c r="R54" s="28">
        <f t="shared" si="53"/>
        <v>0</v>
      </c>
      <c r="S54" s="33"/>
      <c r="T54" s="33"/>
      <c r="U54" s="33"/>
      <c r="V54" s="34" t="e">
        <f t="shared" si="42"/>
        <v>#DIV/0!</v>
      </c>
    </row>
    <row r="55" spans="1:22" ht="75" customHeight="1">
      <c r="A55" s="24"/>
      <c r="B55" s="41" t="s">
        <v>198</v>
      </c>
      <c r="C55" s="35" t="s">
        <v>187</v>
      </c>
      <c r="D55" s="36" t="s">
        <v>15</v>
      </c>
      <c r="E55" s="35" t="s">
        <v>193</v>
      </c>
      <c r="F55" s="28">
        <f t="shared" si="54"/>
        <v>0</v>
      </c>
      <c r="G55" s="33"/>
      <c r="H55" s="33"/>
      <c r="I55" s="33"/>
      <c r="J55" s="28"/>
      <c r="K55" s="33"/>
      <c r="L55" s="33"/>
      <c r="M55" s="33"/>
      <c r="N55" s="28">
        <f t="shared" si="52"/>
        <v>0</v>
      </c>
      <c r="O55" s="33"/>
      <c r="P55" s="33"/>
      <c r="Q55" s="33"/>
      <c r="R55" s="28">
        <f t="shared" si="53"/>
        <v>0</v>
      </c>
      <c r="S55" s="33"/>
      <c r="T55" s="33"/>
      <c r="U55" s="33"/>
      <c r="V55" s="34" t="e">
        <f t="shared" si="42"/>
        <v>#DIV/0!</v>
      </c>
    </row>
    <row r="56" spans="1:22" ht="131.25" customHeight="1">
      <c r="A56" s="24"/>
      <c r="B56" s="41" t="s">
        <v>199</v>
      </c>
      <c r="C56" s="35" t="s">
        <v>187</v>
      </c>
      <c r="D56" s="36" t="s">
        <v>15</v>
      </c>
      <c r="E56" s="35" t="s">
        <v>194</v>
      </c>
      <c r="F56" s="28">
        <f t="shared" si="54"/>
        <v>0</v>
      </c>
      <c r="G56" s="33"/>
      <c r="H56" s="33"/>
      <c r="I56" s="33"/>
      <c r="J56" s="28"/>
      <c r="K56" s="33"/>
      <c r="L56" s="33"/>
      <c r="M56" s="33"/>
      <c r="N56" s="28">
        <f t="shared" si="52"/>
        <v>0</v>
      </c>
      <c r="O56" s="33"/>
      <c r="P56" s="33"/>
      <c r="Q56" s="33"/>
      <c r="R56" s="28">
        <f t="shared" si="53"/>
        <v>0</v>
      </c>
      <c r="S56" s="33"/>
      <c r="T56" s="33"/>
      <c r="U56" s="33"/>
      <c r="V56" s="34" t="e">
        <f t="shared" si="42"/>
        <v>#DIV/0!</v>
      </c>
    </row>
    <row r="57" spans="1:22" ht="152.25" customHeight="1">
      <c r="A57" s="24"/>
      <c r="B57" s="41" t="s">
        <v>200</v>
      </c>
      <c r="C57" s="35" t="s">
        <v>187</v>
      </c>
      <c r="D57" s="36" t="s">
        <v>15</v>
      </c>
      <c r="E57" s="35" t="s">
        <v>195</v>
      </c>
      <c r="F57" s="28">
        <f t="shared" si="54"/>
        <v>0</v>
      </c>
      <c r="G57" s="33"/>
      <c r="H57" s="33"/>
      <c r="I57" s="33"/>
      <c r="J57" s="28"/>
      <c r="K57" s="33"/>
      <c r="L57" s="33"/>
      <c r="M57" s="33"/>
      <c r="N57" s="28">
        <f t="shared" si="52"/>
        <v>0</v>
      </c>
      <c r="O57" s="33"/>
      <c r="P57" s="33"/>
      <c r="Q57" s="33"/>
      <c r="R57" s="28">
        <f t="shared" si="53"/>
        <v>0</v>
      </c>
      <c r="S57" s="33"/>
      <c r="T57" s="33"/>
      <c r="U57" s="33"/>
      <c r="V57" s="34" t="e">
        <f t="shared" si="42"/>
        <v>#DIV/0!</v>
      </c>
    </row>
    <row r="58" spans="1:22" ht="77.25" customHeight="1">
      <c r="A58" s="24"/>
      <c r="B58" s="41" t="s">
        <v>201</v>
      </c>
      <c r="C58" s="35" t="s">
        <v>188</v>
      </c>
      <c r="D58" s="36" t="s">
        <v>16</v>
      </c>
      <c r="E58" s="35" t="s">
        <v>196</v>
      </c>
      <c r="F58" s="28">
        <f t="shared" ref="F58" si="55">G58+H58+I58</f>
        <v>0</v>
      </c>
      <c r="G58" s="33"/>
      <c r="H58" s="33"/>
      <c r="I58" s="33"/>
      <c r="J58" s="28"/>
      <c r="K58" s="33"/>
      <c r="L58" s="33"/>
      <c r="M58" s="33"/>
      <c r="N58" s="28">
        <f t="shared" ref="N58" si="56">O58+P58+Q58</f>
        <v>0</v>
      </c>
      <c r="O58" s="33"/>
      <c r="P58" s="33"/>
      <c r="Q58" s="33"/>
      <c r="R58" s="28">
        <f t="shared" ref="R58" si="57">S58+T58+U58</f>
        <v>0</v>
      </c>
      <c r="S58" s="33"/>
      <c r="T58" s="33"/>
      <c r="U58" s="33"/>
      <c r="V58" s="34" t="e">
        <f t="shared" ref="V58" si="58">J58/F58</f>
        <v>#DIV/0!</v>
      </c>
    </row>
    <row r="59" spans="1:22" ht="24" customHeight="1">
      <c r="A59" s="19" t="s">
        <v>39</v>
      </c>
      <c r="B59" s="20" t="s">
        <v>40</v>
      </c>
      <c r="C59" s="44" t="s">
        <v>12</v>
      </c>
      <c r="D59" s="44" t="s">
        <v>12</v>
      </c>
      <c r="E59" s="44" t="s">
        <v>12</v>
      </c>
      <c r="F59" s="45">
        <f t="shared" si="40"/>
        <v>5135</v>
      </c>
      <c r="G59" s="45">
        <f>G60+G70+G74+G81</f>
        <v>1341.1</v>
      </c>
      <c r="H59" s="45">
        <f t="shared" ref="H59:I59" si="59">H60+H70+H74+H81</f>
        <v>3793.9</v>
      </c>
      <c r="I59" s="45">
        <f t="shared" si="59"/>
        <v>0</v>
      </c>
      <c r="J59" s="45">
        <f>K59+L59+M59</f>
        <v>0</v>
      </c>
      <c r="K59" s="45">
        <f>K60+K70+K74+K81</f>
        <v>0</v>
      </c>
      <c r="L59" s="45">
        <f>L60+L70+L74+L81</f>
        <v>0</v>
      </c>
      <c r="M59" s="45">
        <f>M60+M70+M74+M81</f>
        <v>0</v>
      </c>
      <c r="N59" s="45">
        <f t="shared" si="52"/>
        <v>1279.8</v>
      </c>
      <c r="O59" s="45">
        <f>O60+O70+O74+O81</f>
        <v>224.7</v>
      </c>
      <c r="P59" s="45">
        <f t="shared" ref="P59:Q59" si="60">P60+P70+P74+P81</f>
        <v>1055.0999999999999</v>
      </c>
      <c r="Q59" s="45">
        <f t="shared" si="60"/>
        <v>0</v>
      </c>
      <c r="R59" s="45">
        <f t="shared" si="53"/>
        <v>917.6</v>
      </c>
      <c r="S59" s="45">
        <f>S60+S70+S74+S81</f>
        <v>224.7</v>
      </c>
      <c r="T59" s="45">
        <f t="shared" ref="T59:U59" si="61">T60+T70+T74+T81</f>
        <v>692.9</v>
      </c>
      <c r="U59" s="45">
        <f t="shared" si="61"/>
        <v>0</v>
      </c>
      <c r="V59" s="46">
        <f t="shared" si="42"/>
        <v>0</v>
      </c>
    </row>
    <row r="60" spans="1:22" ht="42.75" customHeight="1">
      <c r="A60" s="11" t="s">
        <v>41</v>
      </c>
      <c r="B60" s="48" t="s">
        <v>42</v>
      </c>
      <c r="C60" s="58" t="s">
        <v>12</v>
      </c>
      <c r="D60" s="58" t="s">
        <v>12</v>
      </c>
      <c r="E60" s="62" t="s">
        <v>12</v>
      </c>
      <c r="F60" s="28">
        <f t="shared" si="40"/>
        <v>0</v>
      </c>
      <c r="G60" s="28">
        <f>SUM(G62:G69)</f>
        <v>0</v>
      </c>
      <c r="H60" s="28">
        <f t="shared" ref="H60:I60" si="62">SUM(H62:H69)</f>
        <v>0</v>
      </c>
      <c r="I60" s="28">
        <f t="shared" si="62"/>
        <v>0</v>
      </c>
      <c r="J60" s="28">
        <f t="shared" ref="J60" si="63">K60+L60+M60</f>
        <v>0</v>
      </c>
      <c r="K60" s="28">
        <f>SUM(K62:K68)</f>
        <v>0</v>
      </c>
      <c r="L60" s="28">
        <f>SUM(L62:L68)</f>
        <v>0</v>
      </c>
      <c r="M60" s="28">
        <f>SUM(M62:M68)</f>
        <v>0</v>
      </c>
      <c r="N60" s="27">
        <f>O60+P60+Q60</f>
        <v>0</v>
      </c>
      <c r="O60" s="28">
        <f>SUM(O62:O69)</f>
        <v>0</v>
      </c>
      <c r="P60" s="28">
        <f t="shared" ref="P60:Q60" si="64">SUM(P62:P69)</f>
        <v>0</v>
      </c>
      <c r="Q60" s="28">
        <f t="shared" si="64"/>
        <v>0</v>
      </c>
      <c r="R60" s="28">
        <f t="shared" ref="R60" si="65">SUM(R62:R68)</f>
        <v>0</v>
      </c>
      <c r="S60" s="28">
        <f>SUM(S62:S69)</f>
        <v>0</v>
      </c>
      <c r="T60" s="28">
        <f t="shared" ref="T60:U60" si="66">SUM(T62:T69)</f>
        <v>0</v>
      </c>
      <c r="U60" s="28">
        <f t="shared" si="66"/>
        <v>0</v>
      </c>
      <c r="V60" s="38" t="e">
        <f t="shared" si="42"/>
        <v>#DIV/0!</v>
      </c>
    </row>
    <row r="61" spans="1:22" ht="18.75">
      <c r="A61" s="39"/>
      <c r="B61" s="40" t="s">
        <v>14</v>
      </c>
      <c r="C61" s="32"/>
      <c r="D61" s="32"/>
      <c r="E61" s="32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38"/>
    </row>
    <row r="62" spans="1:22" ht="66" customHeight="1">
      <c r="A62" s="39"/>
      <c r="B62" s="41" t="s">
        <v>203</v>
      </c>
      <c r="C62" s="35" t="s">
        <v>205</v>
      </c>
      <c r="D62" s="36" t="s">
        <v>43</v>
      </c>
      <c r="E62" s="59" t="s">
        <v>206</v>
      </c>
      <c r="F62" s="27">
        <f t="shared" si="40"/>
        <v>0</v>
      </c>
      <c r="G62" s="33"/>
      <c r="H62" s="33"/>
      <c r="I62" s="33"/>
      <c r="J62" s="27"/>
      <c r="K62" s="33"/>
      <c r="L62" s="33"/>
      <c r="M62" s="33"/>
      <c r="N62" s="27">
        <f t="shared" ref="N62:N70" si="67">O62+P62+Q62</f>
        <v>0</v>
      </c>
      <c r="O62" s="33"/>
      <c r="P62" s="33"/>
      <c r="Q62" s="33"/>
      <c r="R62" s="27">
        <f t="shared" ref="R62:R70" si="68">S62+T62+U62</f>
        <v>0</v>
      </c>
      <c r="S62" s="33">
        <v>0</v>
      </c>
      <c r="T62" s="33"/>
      <c r="U62" s="33"/>
      <c r="V62" s="34" t="e">
        <f t="shared" si="42"/>
        <v>#DIV/0!</v>
      </c>
    </row>
    <row r="63" spans="1:22" ht="122.25" customHeight="1">
      <c r="A63" s="39"/>
      <c r="B63" s="41" t="s">
        <v>263</v>
      </c>
      <c r="C63" s="35" t="s">
        <v>205</v>
      </c>
      <c r="D63" s="36" t="s">
        <v>43</v>
      </c>
      <c r="E63" s="59" t="s">
        <v>262</v>
      </c>
      <c r="F63" s="27">
        <f t="shared" si="40"/>
        <v>0</v>
      </c>
      <c r="G63" s="33"/>
      <c r="H63" s="33"/>
      <c r="I63" s="33"/>
      <c r="J63" s="27"/>
      <c r="K63" s="33"/>
      <c r="L63" s="33"/>
      <c r="M63" s="33"/>
      <c r="N63" s="27">
        <f t="shared" si="67"/>
        <v>0</v>
      </c>
      <c r="O63" s="33"/>
      <c r="P63" s="33"/>
      <c r="Q63" s="33"/>
      <c r="R63" s="27">
        <f t="shared" si="68"/>
        <v>0</v>
      </c>
      <c r="S63" s="33"/>
      <c r="T63" s="33"/>
      <c r="U63" s="33"/>
      <c r="V63" s="34"/>
    </row>
    <row r="64" spans="1:22" ht="66" customHeight="1">
      <c r="A64" s="39"/>
      <c r="B64" s="41" t="s">
        <v>265</v>
      </c>
      <c r="C64" s="35" t="s">
        <v>188</v>
      </c>
      <c r="D64" s="36" t="s">
        <v>16</v>
      </c>
      <c r="E64" s="59" t="s">
        <v>264</v>
      </c>
      <c r="F64" s="27">
        <f t="shared" si="40"/>
        <v>0</v>
      </c>
      <c r="G64" s="33"/>
      <c r="H64" s="33"/>
      <c r="I64" s="33"/>
      <c r="J64" s="27"/>
      <c r="K64" s="33"/>
      <c r="L64" s="33"/>
      <c r="M64" s="33"/>
      <c r="N64" s="27">
        <f t="shared" si="67"/>
        <v>0</v>
      </c>
      <c r="O64" s="33"/>
      <c r="P64" s="33"/>
      <c r="Q64" s="33"/>
      <c r="R64" s="27">
        <f t="shared" si="68"/>
        <v>0</v>
      </c>
      <c r="S64" s="33"/>
      <c r="T64" s="33"/>
      <c r="U64" s="33"/>
      <c r="V64" s="34"/>
    </row>
    <row r="65" spans="1:22" ht="85.5" customHeight="1">
      <c r="A65" s="39"/>
      <c r="B65" s="41" t="s">
        <v>236</v>
      </c>
      <c r="C65" s="35" t="s">
        <v>205</v>
      </c>
      <c r="D65" s="36" t="s">
        <v>43</v>
      </c>
      <c r="E65" s="59" t="s">
        <v>235</v>
      </c>
      <c r="F65" s="27">
        <f t="shared" ref="F65" si="69">G65+H65+I65</f>
        <v>0</v>
      </c>
      <c r="G65" s="33"/>
      <c r="H65" s="33"/>
      <c r="I65" s="33"/>
      <c r="J65" s="27"/>
      <c r="K65" s="33"/>
      <c r="L65" s="33"/>
      <c r="M65" s="33"/>
      <c r="N65" s="27">
        <f t="shared" ref="N65" si="70">O65+P65+Q65</f>
        <v>0</v>
      </c>
      <c r="O65" s="33"/>
      <c r="P65" s="33"/>
      <c r="Q65" s="33"/>
      <c r="R65" s="27">
        <f t="shared" ref="R65" si="71">S65+T65+U65</f>
        <v>0</v>
      </c>
      <c r="S65" s="33">
        <v>0</v>
      </c>
      <c r="T65" s="33"/>
      <c r="U65" s="33"/>
      <c r="V65" s="34" t="e">
        <f t="shared" ref="V65" si="72">J65/F65</f>
        <v>#DIV/0!</v>
      </c>
    </row>
    <row r="66" spans="1:22" ht="77.25" customHeight="1">
      <c r="A66" s="39"/>
      <c r="B66" s="41" t="s">
        <v>184</v>
      </c>
      <c r="C66" s="35" t="s">
        <v>188</v>
      </c>
      <c r="D66" s="36" t="s">
        <v>16</v>
      </c>
      <c r="E66" s="59" t="s">
        <v>183</v>
      </c>
      <c r="F66" s="27">
        <f t="shared" si="40"/>
        <v>0</v>
      </c>
      <c r="G66" s="33"/>
      <c r="H66" s="33"/>
      <c r="I66" s="33"/>
      <c r="J66" s="27"/>
      <c r="K66" s="33"/>
      <c r="L66" s="33"/>
      <c r="M66" s="33"/>
      <c r="N66" s="27">
        <f t="shared" si="67"/>
        <v>0</v>
      </c>
      <c r="O66" s="33"/>
      <c r="P66" s="33"/>
      <c r="Q66" s="33"/>
      <c r="R66" s="27">
        <f t="shared" si="68"/>
        <v>0</v>
      </c>
      <c r="S66" s="33">
        <v>0</v>
      </c>
      <c r="T66" s="33"/>
      <c r="U66" s="33"/>
      <c r="V66" s="34" t="e">
        <f>J66/F66</f>
        <v>#DIV/0!</v>
      </c>
    </row>
    <row r="67" spans="1:22" ht="87" customHeight="1">
      <c r="A67" s="39"/>
      <c r="B67" s="41" t="s">
        <v>267</v>
      </c>
      <c r="C67" s="35" t="s">
        <v>188</v>
      </c>
      <c r="D67" s="36" t="s">
        <v>16</v>
      </c>
      <c r="E67" s="59" t="s">
        <v>266</v>
      </c>
      <c r="F67" s="27">
        <f t="shared" si="40"/>
        <v>0</v>
      </c>
      <c r="G67" s="33"/>
      <c r="H67" s="33"/>
      <c r="I67" s="33"/>
      <c r="J67" s="27"/>
      <c r="K67" s="33"/>
      <c r="L67" s="33"/>
      <c r="M67" s="33"/>
      <c r="N67" s="27">
        <f t="shared" si="67"/>
        <v>0</v>
      </c>
      <c r="O67" s="33"/>
      <c r="P67" s="33"/>
      <c r="Q67" s="33"/>
      <c r="R67" s="27">
        <f t="shared" si="68"/>
        <v>0</v>
      </c>
      <c r="S67" s="33"/>
      <c r="T67" s="33"/>
      <c r="U67" s="33"/>
      <c r="V67" s="34"/>
    </row>
    <row r="68" spans="1:22" ht="45.75" customHeight="1">
      <c r="A68" s="39"/>
      <c r="B68" s="41" t="s">
        <v>204</v>
      </c>
      <c r="C68" s="35" t="s">
        <v>188</v>
      </c>
      <c r="D68" s="36" t="s">
        <v>16</v>
      </c>
      <c r="E68" s="59" t="s">
        <v>113</v>
      </c>
      <c r="F68" s="27">
        <f t="shared" ref="F68:F69" si="73">G68+H68+I68</f>
        <v>0</v>
      </c>
      <c r="G68" s="33"/>
      <c r="H68" s="33"/>
      <c r="I68" s="33"/>
      <c r="J68" s="27"/>
      <c r="K68" s="33"/>
      <c r="L68" s="33"/>
      <c r="M68" s="33"/>
      <c r="N68" s="27">
        <f t="shared" ref="N68:N69" si="74">O68+P68+Q68</f>
        <v>0</v>
      </c>
      <c r="O68" s="33"/>
      <c r="P68" s="33"/>
      <c r="Q68" s="33"/>
      <c r="R68" s="27">
        <f t="shared" ref="R68:R69" si="75">S68+T68+U68</f>
        <v>0</v>
      </c>
      <c r="S68" s="33">
        <v>0</v>
      </c>
      <c r="T68" s="33"/>
      <c r="U68" s="33"/>
      <c r="V68" s="34" t="e">
        <f>J68/F68</f>
        <v>#DIV/0!</v>
      </c>
    </row>
    <row r="69" spans="1:22" ht="111" customHeight="1">
      <c r="A69" s="39"/>
      <c r="B69" s="41" t="s">
        <v>279</v>
      </c>
      <c r="C69" s="35" t="s">
        <v>205</v>
      </c>
      <c r="D69" s="36" t="s">
        <v>43</v>
      </c>
      <c r="E69" s="59" t="s">
        <v>278</v>
      </c>
      <c r="F69" s="27">
        <f t="shared" si="73"/>
        <v>0</v>
      </c>
      <c r="G69" s="33"/>
      <c r="H69" s="33"/>
      <c r="I69" s="33"/>
      <c r="J69" s="27"/>
      <c r="K69" s="33"/>
      <c r="L69" s="33"/>
      <c r="M69" s="33"/>
      <c r="N69" s="27">
        <f t="shared" si="74"/>
        <v>0</v>
      </c>
      <c r="O69" s="33"/>
      <c r="P69" s="33"/>
      <c r="Q69" s="33"/>
      <c r="R69" s="27">
        <f t="shared" si="75"/>
        <v>0</v>
      </c>
      <c r="S69" s="33"/>
      <c r="T69" s="33"/>
      <c r="U69" s="33"/>
      <c r="V69" s="34"/>
    </row>
    <row r="70" spans="1:22" ht="34.5" customHeight="1">
      <c r="A70" s="24" t="s">
        <v>44</v>
      </c>
      <c r="B70" s="48" t="s">
        <v>50</v>
      </c>
      <c r="C70" s="26" t="s">
        <v>12</v>
      </c>
      <c r="D70" s="26" t="s">
        <v>12</v>
      </c>
      <c r="E70" s="26" t="s">
        <v>12</v>
      </c>
      <c r="F70" s="28">
        <f t="shared" si="40"/>
        <v>0</v>
      </c>
      <c r="G70" s="28">
        <f>SUM(G72:G73)</f>
        <v>0</v>
      </c>
      <c r="H70" s="28">
        <f>SUM(H72:H73)</f>
        <v>0</v>
      </c>
      <c r="I70" s="28">
        <f>SUM(I72:I73)</f>
        <v>0</v>
      </c>
      <c r="J70" s="28">
        <f t="shared" ref="J70" si="76">K70+L70+M70</f>
        <v>0</v>
      </c>
      <c r="K70" s="28">
        <f>SUM(K72:K73)</f>
        <v>0</v>
      </c>
      <c r="L70" s="28">
        <f>SUM(L72:L73)</f>
        <v>0</v>
      </c>
      <c r="M70" s="28">
        <f>SUM(M72:M73)</f>
        <v>0</v>
      </c>
      <c r="N70" s="27">
        <f t="shared" si="67"/>
        <v>362.2</v>
      </c>
      <c r="O70" s="28">
        <f>SUM(O72:O73)</f>
        <v>0</v>
      </c>
      <c r="P70" s="28">
        <f>SUM(P72:P73)</f>
        <v>362.2</v>
      </c>
      <c r="Q70" s="28">
        <f>SUM(Q72:Q73)</f>
        <v>0</v>
      </c>
      <c r="R70" s="27">
        <f t="shared" si="68"/>
        <v>0</v>
      </c>
      <c r="S70" s="28">
        <f>SUM(S72:S73)</f>
        <v>0</v>
      </c>
      <c r="T70" s="28">
        <f>SUM(T72:T73)</f>
        <v>0</v>
      </c>
      <c r="U70" s="28">
        <f>SUM(U72:U73)</f>
        <v>0</v>
      </c>
      <c r="V70" s="29" t="e">
        <f t="shared" si="42"/>
        <v>#DIV/0!</v>
      </c>
    </row>
    <row r="71" spans="1:22" ht="18.75">
      <c r="A71" s="39"/>
      <c r="B71" s="40" t="s">
        <v>14</v>
      </c>
      <c r="C71" s="32"/>
      <c r="D71" s="32"/>
      <c r="E71" s="32"/>
      <c r="F71" s="28"/>
      <c r="G71" s="28"/>
      <c r="H71" s="28"/>
      <c r="I71" s="28"/>
      <c r="J71" s="28"/>
      <c r="K71" s="28"/>
      <c r="L71" s="28"/>
      <c r="M71" s="28"/>
      <c r="N71" s="27"/>
      <c r="O71" s="28"/>
      <c r="P71" s="28"/>
      <c r="Q71" s="28"/>
      <c r="R71" s="27"/>
      <c r="S71" s="28"/>
      <c r="T71" s="28"/>
      <c r="U71" s="28"/>
      <c r="V71" s="29"/>
    </row>
    <row r="72" spans="1:22" ht="91.5" customHeight="1">
      <c r="A72" s="39"/>
      <c r="B72" s="41" t="s">
        <v>269</v>
      </c>
      <c r="C72" s="35" t="s">
        <v>188</v>
      </c>
      <c r="D72" s="36" t="s">
        <v>16</v>
      </c>
      <c r="E72" s="59" t="s">
        <v>268</v>
      </c>
      <c r="F72" s="28">
        <f t="shared" si="40"/>
        <v>0</v>
      </c>
      <c r="G72" s="33"/>
      <c r="H72" s="33"/>
      <c r="I72" s="33"/>
      <c r="J72" s="28"/>
      <c r="K72" s="33"/>
      <c r="L72" s="33"/>
      <c r="M72" s="33"/>
      <c r="N72" s="27">
        <f t="shared" ref="N72:N74" si="77">O72+P72+Q72</f>
        <v>0</v>
      </c>
      <c r="O72" s="33"/>
      <c r="P72" s="33"/>
      <c r="Q72" s="33"/>
      <c r="R72" s="27">
        <f t="shared" ref="R72:R74" si="78">S72+T72+U72</f>
        <v>0</v>
      </c>
      <c r="S72" s="33"/>
      <c r="T72" s="33"/>
      <c r="U72" s="33"/>
      <c r="V72" s="34" t="e">
        <f t="shared" si="42"/>
        <v>#DIV/0!</v>
      </c>
    </row>
    <row r="73" spans="1:22" ht="120.75" customHeight="1">
      <c r="A73" s="39"/>
      <c r="B73" s="41" t="s">
        <v>270</v>
      </c>
      <c r="C73" s="35" t="s">
        <v>205</v>
      </c>
      <c r="D73" s="36" t="s">
        <v>43</v>
      </c>
      <c r="E73" s="59" t="s">
        <v>271</v>
      </c>
      <c r="F73" s="28">
        <f t="shared" si="40"/>
        <v>0</v>
      </c>
      <c r="G73" s="33"/>
      <c r="H73" s="33"/>
      <c r="I73" s="33"/>
      <c r="J73" s="28"/>
      <c r="K73" s="33"/>
      <c r="L73" s="33"/>
      <c r="M73" s="33"/>
      <c r="N73" s="27">
        <f t="shared" si="77"/>
        <v>362.2</v>
      </c>
      <c r="O73" s="33"/>
      <c r="P73" s="33">
        <v>362.2</v>
      </c>
      <c r="Q73" s="33"/>
      <c r="R73" s="27">
        <f t="shared" si="78"/>
        <v>0</v>
      </c>
      <c r="S73" s="33"/>
      <c r="T73" s="33"/>
      <c r="U73" s="33"/>
      <c r="V73" s="34"/>
    </row>
    <row r="74" spans="1:22" ht="46.5" customHeight="1">
      <c r="A74" s="24" t="s">
        <v>49</v>
      </c>
      <c r="B74" s="48" t="s">
        <v>45</v>
      </c>
      <c r="C74" s="26" t="s">
        <v>12</v>
      </c>
      <c r="D74" s="26" t="s">
        <v>12</v>
      </c>
      <c r="E74" s="26" t="s">
        <v>12</v>
      </c>
      <c r="F74" s="28">
        <f t="shared" si="40"/>
        <v>4420.7</v>
      </c>
      <c r="G74" s="28">
        <f>SUM(G76:G80)</f>
        <v>1319.7</v>
      </c>
      <c r="H74" s="28">
        <f>SUM(H76:H80)</f>
        <v>3101</v>
      </c>
      <c r="I74" s="28">
        <f>SUM(I76:I80)</f>
        <v>0</v>
      </c>
      <c r="J74" s="28">
        <f t="shared" ref="J74" si="79">K74+L74+M74</f>
        <v>0</v>
      </c>
      <c r="K74" s="28">
        <f>SUM(K77:K80)</f>
        <v>0</v>
      </c>
      <c r="L74" s="28">
        <f>SUM(L77:L80)</f>
        <v>0</v>
      </c>
      <c r="M74" s="28">
        <f>SUM(M77:M80)</f>
        <v>0</v>
      </c>
      <c r="N74" s="27">
        <f t="shared" si="77"/>
        <v>203.3</v>
      </c>
      <c r="O74" s="28">
        <f>SUM(O76:O80)</f>
        <v>203.3</v>
      </c>
      <c r="P74" s="28">
        <f>SUM(P76:P80)</f>
        <v>0</v>
      </c>
      <c r="Q74" s="28">
        <f>SUM(Q76:Q80)</f>
        <v>0</v>
      </c>
      <c r="R74" s="27">
        <f t="shared" si="78"/>
        <v>203.3</v>
      </c>
      <c r="S74" s="28">
        <f>SUM(S76:S80)</f>
        <v>203.3</v>
      </c>
      <c r="T74" s="28">
        <f>SUM(T76:T80)</f>
        <v>0</v>
      </c>
      <c r="U74" s="28">
        <f>SUM(U77:U80)</f>
        <v>0</v>
      </c>
      <c r="V74" s="29">
        <f t="shared" si="42"/>
        <v>0</v>
      </c>
    </row>
    <row r="75" spans="1:22" ht="18.75">
      <c r="A75" s="39"/>
      <c r="B75" s="40" t="s">
        <v>14</v>
      </c>
      <c r="C75" s="32"/>
      <c r="D75" s="32"/>
      <c r="E75" s="32"/>
      <c r="F75" s="28"/>
      <c r="G75" s="28"/>
      <c r="H75" s="28"/>
      <c r="I75" s="28"/>
      <c r="J75" s="28"/>
      <c r="K75" s="28"/>
      <c r="L75" s="28"/>
      <c r="M75" s="28"/>
      <c r="N75" s="27"/>
      <c r="O75" s="28"/>
      <c r="P75" s="28"/>
      <c r="Q75" s="28"/>
      <c r="R75" s="27"/>
      <c r="S75" s="28"/>
      <c r="T75" s="28"/>
      <c r="U75" s="28"/>
      <c r="V75" s="29"/>
    </row>
    <row r="76" spans="1:22" ht="61.5" customHeight="1">
      <c r="A76" s="39"/>
      <c r="B76" s="61" t="s">
        <v>47</v>
      </c>
      <c r="C76" s="35" t="s">
        <v>205</v>
      </c>
      <c r="D76" s="36" t="s">
        <v>43</v>
      </c>
      <c r="E76" s="35" t="s">
        <v>272</v>
      </c>
      <c r="F76" s="28">
        <f t="shared" si="40"/>
        <v>0</v>
      </c>
      <c r="G76" s="33"/>
      <c r="H76" s="28"/>
      <c r="I76" s="28"/>
      <c r="J76" s="28"/>
      <c r="K76" s="28"/>
      <c r="L76" s="28"/>
      <c r="M76" s="28"/>
      <c r="N76" s="27">
        <f t="shared" ref="N76:N81" si="80">O76+P76+Q76</f>
        <v>0</v>
      </c>
      <c r="O76" s="28"/>
      <c r="P76" s="28"/>
      <c r="Q76" s="28"/>
      <c r="R76" s="27">
        <f t="shared" ref="R76:R81" si="81">S76+T76+U76</f>
        <v>0</v>
      </c>
      <c r="S76" s="28"/>
      <c r="T76" s="28"/>
      <c r="U76" s="28"/>
      <c r="V76" s="29"/>
    </row>
    <row r="77" spans="1:22" ht="70.5" customHeight="1">
      <c r="A77" s="39"/>
      <c r="B77" s="41" t="s">
        <v>138</v>
      </c>
      <c r="C77" s="35" t="s">
        <v>205</v>
      </c>
      <c r="D77" s="36" t="s">
        <v>43</v>
      </c>
      <c r="E77" s="59" t="s">
        <v>139</v>
      </c>
      <c r="F77" s="28">
        <f t="shared" si="40"/>
        <v>1223.8</v>
      </c>
      <c r="G77" s="33">
        <v>1223.8</v>
      </c>
      <c r="H77" s="33"/>
      <c r="I77" s="33"/>
      <c r="J77" s="28"/>
      <c r="K77" s="33"/>
      <c r="L77" s="33"/>
      <c r="M77" s="33"/>
      <c r="N77" s="27">
        <f t="shared" si="80"/>
        <v>203.3</v>
      </c>
      <c r="O77" s="33">
        <v>203.3</v>
      </c>
      <c r="P77" s="33"/>
      <c r="Q77" s="33"/>
      <c r="R77" s="27">
        <f t="shared" si="81"/>
        <v>203.3</v>
      </c>
      <c r="S77" s="33">
        <v>203.3</v>
      </c>
      <c r="T77" s="33"/>
      <c r="U77" s="33"/>
      <c r="V77" s="34">
        <f t="shared" si="42"/>
        <v>0</v>
      </c>
    </row>
    <row r="78" spans="1:22" ht="70.5" customHeight="1">
      <c r="A78" s="39"/>
      <c r="B78" s="41" t="s">
        <v>275</v>
      </c>
      <c r="C78" s="35" t="s">
        <v>205</v>
      </c>
      <c r="D78" s="36" t="s">
        <v>43</v>
      </c>
      <c r="E78" s="59" t="s">
        <v>273</v>
      </c>
      <c r="F78" s="28">
        <f t="shared" si="40"/>
        <v>3196.9</v>
      </c>
      <c r="G78" s="33">
        <v>95.9</v>
      </c>
      <c r="H78" s="33">
        <v>3101</v>
      </c>
      <c r="I78" s="33"/>
      <c r="J78" s="28"/>
      <c r="K78" s="33"/>
      <c r="L78" s="33"/>
      <c r="M78" s="33"/>
      <c r="N78" s="27">
        <f t="shared" si="80"/>
        <v>0</v>
      </c>
      <c r="O78" s="33"/>
      <c r="P78" s="33"/>
      <c r="Q78" s="33"/>
      <c r="R78" s="27">
        <f t="shared" si="81"/>
        <v>0</v>
      </c>
      <c r="S78" s="33"/>
      <c r="T78" s="33"/>
      <c r="U78" s="33"/>
      <c r="V78" s="34"/>
    </row>
    <row r="79" spans="1:22" ht="67.5" customHeight="1">
      <c r="A79" s="39"/>
      <c r="B79" s="41" t="s">
        <v>275</v>
      </c>
      <c r="C79" s="35" t="s">
        <v>207</v>
      </c>
      <c r="D79" s="36" t="s">
        <v>46</v>
      </c>
      <c r="E79" s="59" t="s">
        <v>273</v>
      </c>
      <c r="F79" s="28">
        <f t="shared" si="40"/>
        <v>0</v>
      </c>
      <c r="G79" s="33"/>
      <c r="H79" s="33"/>
      <c r="I79" s="33"/>
      <c r="J79" s="28"/>
      <c r="K79" s="33"/>
      <c r="L79" s="33"/>
      <c r="M79" s="33"/>
      <c r="N79" s="27">
        <f t="shared" si="80"/>
        <v>0</v>
      </c>
      <c r="O79" s="33"/>
      <c r="P79" s="33"/>
      <c r="Q79" s="33"/>
      <c r="R79" s="27">
        <f t="shared" si="81"/>
        <v>0</v>
      </c>
      <c r="S79" s="33"/>
      <c r="T79" s="33"/>
      <c r="U79" s="33"/>
      <c r="V79" s="34"/>
    </row>
    <row r="80" spans="1:22" ht="52.5" customHeight="1">
      <c r="A80" s="39"/>
      <c r="B80" s="41" t="s">
        <v>48</v>
      </c>
      <c r="C80" s="35" t="s">
        <v>207</v>
      </c>
      <c r="D80" s="36" t="s">
        <v>46</v>
      </c>
      <c r="E80" s="59" t="s">
        <v>274</v>
      </c>
      <c r="F80" s="28">
        <f t="shared" si="40"/>
        <v>0</v>
      </c>
      <c r="G80" s="33"/>
      <c r="H80" s="33"/>
      <c r="I80" s="33"/>
      <c r="J80" s="28"/>
      <c r="K80" s="33"/>
      <c r="L80" s="33"/>
      <c r="M80" s="33"/>
      <c r="N80" s="27">
        <f t="shared" si="80"/>
        <v>0</v>
      </c>
      <c r="O80" s="33"/>
      <c r="P80" s="33"/>
      <c r="Q80" s="33"/>
      <c r="R80" s="27">
        <f t="shared" si="81"/>
        <v>0</v>
      </c>
      <c r="S80" s="33"/>
      <c r="T80" s="33"/>
      <c r="U80" s="33"/>
      <c r="V80" s="34"/>
    </row>
    <row r="81" spans="1:101" ht="57" customHeight="1">
      <c r="A81" s="24" t="s">
        <v>51</v>
      </c>
      <c r="B81" s="48" t="s">
        <v>242</v>
      </c>
      <c r="C81" s="26" t="s">
        <v>12</v>
      </c>
      <c r="D81" s="26" t="s">
        <v>12</v>
      </c>
      <c r="E81" s="26" t="s">
        <v>12</v>
      </c>
      <c r="F81" s="28">
        <f t="shared" si="40"/>
        <v>714.3</v>
      </c>
      <c r="G81" s="28">
        <f>SUM(G83:G83)</f>
        <v>21.4</v>
      </c>
      <c r="H81" s="28">
        <f>SUM(H83:H83)</f>
        <v>692.9</v>
      </c>
      <c r="I81" s="28">
        <f>SUM(I83:I83)</f>
        <v>0</v>
      </c>
      <c r="J81" s="28">
        <f t="shared" ref="J81" si="82">K81+L81+M81</f>
        <v>0</v>
      </c>
      <c r="K81" s="28">
        <f>SUM(K83:K83)</f>
        <v>0</v>
      </c>
      <c r="L81" s="28">
        <f>SUM(L83:L83)</f>
        <v>0</v>
      </c>
      <c r="M81" s="28">
        <f>SUM(M83:M83)</f>
        <v>0</v>
      </c>
      <c r="N81" s="27">
        <f t="shared" si="80"/>
        <v>714.3</v>
      </c>
      <c r="O81" s="28">
        <f>SUM(O83:O83)</f>
        <v>21.4</v>
      </c>
      <c r="P81" s="28">
        <f>SUM(P83:P83)</f>
        <v>692.9</v>
      </c>
      <c r="Q81" s="28">
        <f>SUM(Q83:Q83)</f>
        <v>0</v>
      </c>
      <c r="R81" s="27">
        <f t="shared" si="81"/>
        <v>714.3</v>
      </c>
      <c r="S81" s="28">
        <f>SUM(S83:S83)</f>
        <v>21.4</v>
      </c>
      <c r="T81" s="28">
        <f>SUM(T83:T83)</f>
        <v>692.9</v>
      </c>
      <c r="U81" s="28">
        <f>SUM(U83:U83)</f>
        <v>0</v>
      </c>
      <c r="V81" s="29">
        <f t="shared" si="42"/>
        <v>0</v>
      </c>
    </row>
    <row r="82" spans="1:101" ht="18.75">
      <c r="A82" s="39"/>
      <c r="B82" s="40" t="s">
        <v>14</v>
      </c>
      <c r="C82" s="32"/>
      <c r="D82" s="32"/>
      <c r="E82" s="32"/>
      <c r="F82" s="28"/>
      <c r="G82" s="28"/>
      <c r="H82" s="28"/>
      <c r="I82" s="28"/>
      <c r="J82" s="28"/>
      <c r="K82" s="28"/>
      <c r="L82" s="28"/>
      <c r="M82" s="28"/>
      <c r="N82" s="27"/>
      <c r="O82" s="28"/>
      <c r="P82" s="28"/>
      <c r="Q82" s="28"/>
      <c r="R82" s="27"/>
      <c r="S82" s="28"/>
      <c r="T82" s="28"/>
      <c r="U82" s="28"/>
      <c r="V82" s="29"/>
    </row>
    <row r="83" spans="1:101" ht="93" customHeight="1">
      <c r="A83" s="39"/>
      <c r="B83" s="41" t="s">
        <v>277</v>
      </c>
      <c r="C83" s="35" t="s">
        <v>205</v>
      </c>
      <c r="D83" s="36" t="s">
        <v>43</v>
      </c>
      <c r="E83" s="35" t="s">
        <v>276</v>
      </c>
      <c r="F83" s="28">
        <f t="shared" si="40"/>
        <v>714.3</v>
      </c>
      <c r="G83" s="33">
        <v>21.4</v>
      </c>
      <c r="H83" s="33">
        <v>692.9</v>
      </c>
      <c r="I83" s="33"/>
      <c r="J83" s="28"/>
      <c r="K83" s="33"/>
      <c r="L83" s="33"/>
      <c r="M83" s="33"/>
      <c r="N83" s="27">
        <f t="shared" ref="N83" si="83">O83+P83+Q83</f>
        <v>714.3</v>
      </c>
      <c r="O83" s="33">
        <v>21.4</v>
      </c>
      <c r="P83" s="33">
        <v>692.9</v>
      </c>
      <c r="Q83" s="33"/>
      <c r="R83" s="27">
        <f t="shared" ref="R83" si="84">S83+T83+U83</f>
        <v>714.3</v>
      </c>
      <c r="S83" s="33">
        <v>21.4</v>
      </c>
      <c r="T83" s="33">
        <v>692.9</v>
      </c>
      <c r="U83" s="33"/>
      <c r="V83" s="29">
        <f t="shared" si="42"/>
        <v>0</v>
      </c>
    </row>
    <row r="84" spans="1:101" ht="28.5" customHeight="1">
      <c r="A84" s="19" t="s">
        <v>52</v>
      </c>
      <c r="B84" s="60" t="s">
        <v>53</v>
      </c>
      <c r="C84" s="21" t="s">
        <v>12</v>
      </c>
      <c r="D84" s="21" t="s">
        <v>12</v>
      </c>
      <c r="E84" s="21" t="s">
        <v>12</v>
      </c>
      <c r="F84" s="45">
        <f t="shared" ref="F84:F104" si="85">G84+H84+I84</f>
        <v>0</v>
      </c>
      <c r="G84" s="45">
        <f>G85+G88</f>
        <v>0</v>
      </c>
      <c r="H84" s="45">
        <f>H85+H88</f>
        <v>0</v>
      </c>
      <c r="I84" s="45">
        <f>I85+I88</f>
        <v>0</v>
      </c>
      <c r="J84" s="45">
        <f t="shared" ref="J84:J85" si="86">K84+L84+M84</f>
        <v>0</v>
      </c>
      <c r="K84" s="45">
        <f>K85+K88</f>
        <v>0</v>
      </c>
      <c r="L84" s="45">
        <f>L85+L88</f>
        <v>0</v>
      </c>
      <c r="M84" s="45">
        <f>M85+M88</f>
        <v>0</v>
      </c>
      <c r="N84" s="45">
        <f t="shared" ref="N84:N85" si="87">O84+P84+Q84</f>
        <v>0</v>
      </c>
      <c r="O84" s="45">
        <f>O85+O88</f>
        <v>0</v>
      </c>
      <c r="P84" s="45">
        <f>P85+P88</f>
        <v>0</v>
      </c>
      <c r="Q84" s="45">
        <f>Q85+Q88</f>
        <v>0</v>
      </c>
      <c r="R84" s="45">
        <f t="shared" ref="R84:R85" si="88">S84+T84+U84</f>
        <v>0</v>
      </c>
      <c r="S84" s="45">
        <f>S85+S88</f>
        <v>0</v>
      </c>
      <c r="T84" s="45">
        <f>T85+T88</f>
        <v>0</v>
      </c>
      <c r="U84" s="45">
        <f>U85+U88</f>
        <v>0</v>
      </c>
      <c r="V84" s="46" t="e">
        <f t="shared" si="42"/>
        <v>#DIV/0!</v>
      </c>
    </row>
    <row r="85" spans="1:101" ht="37.5" customHeight="1">
      <c r="A85" s="11" t="s">
        <v>54</v>
      </c>
      <c r="B85" s="25" t="s">
        <v>58</v>
      </c>
      <c r="C85" s="37" t="s">
        <v>12</v>
      </c>
      <c r="D85" s="37" t="s">
        <v>12</v>
      </c>
      <c r="E85" s="26" t="s">
        <v>12</v>
      </c>
      <c r="F85" s="28">
        <f t="shared" si="85"/>
        <v>0</v>
      </c>
      <c r="G85" s="28">
        <f>SUM(G86:G87)</f>
        <v>0</v>
      </c>
      <c r="H85" s="28">
        <f>SUM(H86:H87)</f>
        <v>0</v>
      </c>
      <c r="I85" s="28">
        <f>SUM(I86:I87)</f>
        <v>0</v>
      </c>
      <c r="J85" s="28">
        <f t="shared" si="86"/>
        <v>0</v>
      </c>
      <c r="K85" s="28">
        <f>SUM(K86:K87)</f>
        <v>0</v>
      </c>
      <c r="L85" s="28">
        <f>SUM(L86:L87)</f>
        <v>0</v>
      </c>
      <c r="M85" s="28">
        <f>SUM(M86:M87)</f>
        <v>0</v>
      </c>
      <c r="N85" s="27">
        <f t="shared" si="87"/>
        <v>0</v>
      </c>
      <c r="O85" s="28">
        <f>SUM(O87:O87)</f>
        <v>0</v>
      </c>
      <c r="P85" s="28">
        <f>SUM(P87:P87)</f>
        <v>0</v>
      </c>
      <c r="Q85" s="28">
        <f>SUM(Q87:Q87)</f>
        <v>0</v>
      </c>
      <c r="R85" s="27">
        <f t="shared" si="88"/>
        <v>0</v>
      </c>
      <c r="S85" s="28">
        <f>SUM(S87:S87)</f>
        <v>0</v>
      </c>
      <c r="T85" s="28">
        <f>SUM(T87:T87)</f>
        <v>0</v>
      </c>
      <c r="U85" s="28">
        <f>SUM(U87:U87)</f>
        <v>0</v>
      </c>
      <c r="V85" s="38" t="e">
        <f t="shared" ref="V85:V102" si="89">J85/F85</f>
        <v>#DIV/0!</v>
      </c>
    </row>
    <row r="86" spans="1:101" ht="18.75">
      <c r="A86" s="24"/>
      <c r="B86" s="61" t="s">
        <v>14</v>
      </c>
      <c r="C86" s="62"/>
      <c r="D86" s="62"/>
      <c r="E86" s="62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38"/>
    </row>
    <row r="87" spans="1:101" ht="162.75" customHeight="1">
      <c r="A87" s="24"/>
      <c r="B87" s="41" t="s">
        <v>208</v>
      </c>
      <c r="C87" s="36" t="s">
        <v>205</v>
      </c>
      <c r="D87" s="36" t="s">
        <v>43</v>
      </c>
      <c r="E87" s="35" t="s">
        <v>167</v>
      </c>
      <c r="F87" s="28">
        <f t="shared" si="85"/>
        <v>0</v>
      </c>
      <c r="G87" s="33"/>
      <c r="H87" s="28"/>
      <c r="I87" s="28"/>
      <c r="J87" s="28">
        <f t="shared" ref="J87:J90" si="90">K87+L87+M87</f>
        <v>0</v>
      </c>
      <c r="K87" s="28"/>
      <c r="L87" s="28"/>
      <c r="M87" s="28"/>
      <c r="N87" s="28">
        <f t="shared" ref="N87" si="91">O87+P87+Q87</f>
        <v>0</v>
      </c>
      <c r="O87" s="33"/>
      <c r="P87" s="33"/>
      <c r="Q87" s="28"/>
      <c r="R87" s="28">
        <f t="shared" ref="R87" si="92">S87+T87+U87</f>
        <v>0</v>
      </c>
      <c r="S87" s="33"/>
      <c r="T87" s="33"/>
      <c r="U87" s="28"/>
      <c r="V87" s="63"/>
    </row>
    <row r="88" spans="1:101" ht="35.25" customHeight="1">
      <c r="A88" s="24" t="s">
        <v>55</v>
      </c>
      <c r="B88" s="48" t="s">
        <v>239</v>
      </c>
      <c r="C88" s="62" t="s">
        <v>12</v>
      </c>
      <c r="D88" s="62" t="s">
        <v>12</v>
      </c>
      <c r="E88" s="62" t="s">
        <v>12</v>
      </c>
      <c r="F88" s="28">
        <f t="shared" si="85"/>
        <v>0</v>
      </c>
      <c r="G88" s="28">
        <f>SUM(G90:G90)</f>
        <v>0</v>
      </c>
      <c r="H88" s="28">
        <f>SUM(H90:H90)</f>
        <v>0</v>
      </c>
      <c r="I88" s="28">
        <f>SUM(I90:I90)</f>
        <v>0</v>
      </c>
      <c r="J88" s="28">
        <f t="shared" si="90"/>
        <v>0</v>
      </c>
      <c r="K88" s="28"/>
      <c r="L88" s="28"/>
      <c r="M88" s="28"/>
      <c r="N88" s="28">
        <f t="shared" ref="N88" si="93">O88+P88+Q88</f>
        <v>0</v>
      </c>
      <c r="O88" s="28">
        <f>SUM(O90:O90)</f>
        <v>0</v>
      </c>
      <c r="P88" s="28">
        <f>SUM(P90:P90)</f>
        <v>0</v>
      </c>
      <c r="Q88" s="28">
        <f>SUM(Q90:Q90)</f>
        <v>0</v>
      </c>
      <c r="R88" s="28">
        <f t="shared" ref="R88" si="94">S88+T88+U88</f>
        <v>0</v>
      </c>
      <c r="S88" s="28">
        <f>SUM(S90)</f>
        <v>0</v>
      </c>
      <c r="T88" s="28">
        <f t="shared" ref="T88:U88" si="95">SUM(T90)</f>
        <v>0</v>
      </c>
      <c r="U88" s="28">
        <f t="shared" si="95"/>
        <v>0</v>
      </c>
      <c r="V88" s="38" t="e">
        <f t="shared" si="89"/>
        <v>#DIV/0!</v>
      </c>
    </row>
    <row r="89" spans="1:101" ht="18.75">
      <c r="A89" s="39"/>
      <c r="B89" s="61" t="s">
        <v>14</v>
      </c>
      <c r="C89" s="32"/>
      <c r="D89" s="42"/>
      <c r="E89" s="64"/>
      <c r="F89" s="28"/>
      <c r="G89" s="28"/>
      <c r="H89" s="28"/>
      <c r="I89" s="28"/>
      <c r="J89" s="28">
        <f t="shared" si="90"/>
        <v>0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38"/>
    </row>
    <row r="90" spans="1:101" ht="74.25" customHeight="1">
      <c r="A90" s="39"/>
      <c r="B90" s="41" t="s">
        <v>94</v>
      </c>
      <c r="C90" s="36" t="s">
        <v>209</v>
      </c>
      <c r="D90" s="36" t="s">
        <v>57</v>
      </c>
      <c r="E90" s="59" t="s">
        <v>280</v>
      </c>
      <c r="F90" s="28">
        <f t="shared" ref="F90" si="96">G90+H90+I90</f>
        <v>0</v>
      </c>
      <c r="G90" s="33"/>
      <c r="H90" s="33"/>
      <c r="I90" s="33"/>
      <c r="J90" s="28">
        <f t="shared" si="90"/>
        <v>0</v>
      </c>
      <c r="K90" s="33"/>
      <c r="L90" s="33"/>
      <c r="M90" s="33"/>
      <c r="N90" s="28">
        <f t="shared" ref="N90" si="97">O90+P90+Q90</f>
        <v>0</v>
      </c>
      <c r="O90" s="33"/>
      <c r="P90" s="33"/>
      <c r="Q90" s="33"/>
      <c r="R90" s="28">
        <f t="shared" ref="R90" si="98">S90+T90+U90</f>
        <v>0</v>
      </c>
      <c r="S90" s="33"/>
      <c r="T90" s="33"/>
      <c r="U90" s="33"/>
      <c r="V90" s="63" t="e">
        <f t="shared" ref="V90" si="99">J90/F90</f>
        <v>#DIV/0!</v>
      </c>
    </row>
    <row r="91" spans="1:101" s="66" customFormat="1" ht="33">
      <c r="A91" s="19" t="s">
        <v>59</v>
      </c>
      <c r="B91" s="60" t="s">
        <v>60</v>
      </c>
      <c r="C91" s="21" t="s">
        <v>12</v>
      </c>
      <c r="D91" s="21" t="s">
        <v>12</v>
      </c>
      <c r="E91" s="21" t="s">
        <v>12</v>
      </c>
      <c r="F91" s="45">
        <f t="shared" si="85"/>
        <v>8109.9</v>
      </c>
      <c r="G91" s="45">
        <f>G92+G96+G100</f>
        <v>220.8</v>
      </c>
      <c r="H91" s="45">
        <f>H92+H96+H100</f>
        <v>7139.1</v>
      </c>
      <c r="I91" s="45">
        <f>I92+I96+I100</f>
        <v>750</v>
      </c>
      <c r="J91" s="45">
        <f t="shared" ref="J91:J95" si="100">K91+L91+M91</f>
        <v>0</v>
      </c>
      <c r="K91" s="45">
        <f>K92</f>
        <v>0</v>
      </c>
      <c r="L91" s="45">
        <f t="shared" ref="L91:M91" si="101">L92</f>
        <v>0</v>
      </c>
      <c r="M91" s="45">
        <f t="shared" si="101"/>
        <v>0</v>
      </c>
      <c r="N91" s="45">
        <f t="shared" ref="N91:N92" si="102">O91+P91+Q91</f>
        <v>0</v>
      </c>
      <c r="O91" s="45">
        <f>O92+O96+O100</f>
        <v>0</v>
      </c>
      <c r="P91" s="45">
        <f>P92+P96+P100</f>
        <v>0</v>
      </c>
      <c r="Q91" s="45">
        <f>Q92+Q96+Q100</f>
        <v>0</v>
      </c>
      <c r="R91" s="45">
        <f t="shared" ref="R91:R92" si="103">S91+T91+U91</f>
        <v>0</v>
      </c>
      <c r="S91" s="45">
        <f>S92+S96+S100</f>
        <v>0</v>
      </c>
      <c r="T91" s="45">
        <f>T92+T96+T100</f>
        <v>0</v>
      </c>
      <c r="U91" s="45">
        <f>U92+U96+U100</f>
        <v>0</v>
      </c>
      <c r="V91" s="46">
        <f t="shared" si="89"/>
        <v>0</v>
      </c>
      <c r="W91" s="3"/>
      <c r="X91" s="92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</row>
    <row r="92" spans="1:101" ht="33">
      <c r="A92" s="11" t="s">
        <v>61</v>
      </c>
      <c r="B92" s="25" t="s">
        <v>62</v>
      </c>
      <c r="C92" s="37" t="s">
        <v>12</v>
      </c>
      <c r="D92" s="37" t="s">
        <v>12</v>
      </c>
      <c r="E92" s="37" t="s">
        <v>12</v>
      </c>
      <c r="F92" s="28">
        <f t="shared" si="85"/>
        <v>8109.9</v>
      </c>
      <c r="G92" s="28">
        <f>SUM(G94:G95)</f>
        <v>220.8</v>
      </c>
      <c r="H92" s="28">
        <f t="shared" ref="H92:I92" si="104">SUM(H94:H95)</f>
        <v>7139.1</v>
      </c>
      <c r="I92" s="28">
        <f t="shared" si="104"/>
        <v>750</v>
      </c>
      <c r="J92" s="28">
        <f t="shared" si="100"/>
        <v>0</v>
      </c>
      <c r="K92" s="28">
        <f>SUM(K95:K95)</f>
        <v>0</v>
      </c>
      <c r="L92" s="28">
        <f>SUM(L95:L95)</f>
        <v>0</v>
      </c>
      <c r="M92" s="28">
        <f>SUM(M95:M95)</f>
        <v>0</v>
      </c>
      <c r="N92" s="27">
        <f t="shared" si="102"/>
        <v>0</v>
      </c>
      <c r="O92" s="28">
        <f>SUM(O94:O95)</f>
        <v>0</v>
      </c>
      <c r="P92" s="28">
        <f t="shared" ref="P92:Q92" si="105">SUM(P94:P95)</f>
        <v>0</v>
      </c>
      <c r="Q92" s="28">
        <f t="shared" si="105"/>
        <v>0</v>
      </c>
      <c r="R92" s="27">
        <f t="shared" si="103"/>
        <v>0</v>
      </c>
      <c r="S92" s="28">
        <f>SUM(S94:S95)</f>
        <v>0</v>
      </c>
      <c r="T92" s="28">
        <f t="shared" ref="T92:U92" si="106">SUM(T94:T95)</f>
        <v>0</v>
      </c>
      <c r="U92" s="28">
        <f t="shared" si="106"/>
        <v>0</v>
      </c>
      <c r="V92" s="38">
        <f t="shared" si="89"/>
        <v>0</v>
      </c>
      <c r="X92" s="18"/>
      <c r="Y92" s="18"/>
    </row>
    <row r="93" spans="1:101" ht="18.75">
      <c r="A93" s="14"/>
      <c r="B93" s="31" t="s">
        <v>14</v>
      </c>
      <c r="C93" s="57"/>
      <c r="D93" s="57"/>
      <c r="E93" s="57"/>
      <c r="F93" s="28"/>
      <c r="G93" s="28"/>
      <c r="H93" s="28"/>
      <c r="I93" s="28"/>
      <c r="J93" s="28"/>
      <c r="K93" s="28"/>
      <c r="L93" s="28"/>
      <c r="M93" s="28"/>
      <c r="N93" s="27"/>
      <c r="O93" s="28"/>
      <c r="P93" s="28"/>
      <c r="Q93" s="28"/>
      <c r="R93" s="27"/>
      <c r="S93" s="28"/>
      <c r="T93" s="28"/>
      <c r="U93" s="28"/>
      <c r="V93" s="38"/>
    </row>
    <row r="94" spans="1:101" ht="69.75" customHeight="1">
      <c r="A94" s="14"/>
      <c r="B94" s="65" t="s">
        <v>306</v>
      </c>
      <c r="C94" s="57" t="s">
        <v>188</v>
      </c>
      <c r="D94" s="101" t="s">
        <v>16</v>
      </c>
      <c r="E94" s="100" t="s">
        <v>305</v>
      </c>
      <c r="F94" s="28">
        <f t="shared" si="85"/>
        <v>0</v>
      </c>
      <c r="G94" s="33"/>
      <c r="H94" s="33"/>
      <c r="I94" s="28"/>
      <c r="J94" s="28">
        <f t="shared" ref="J94" si="107">K94+L94+M94</f>
        <v>0</v>
      </c>
      <c r="K94" s="28"/>
      <c r="L94" s="28"/>
      <c r="M94" s="28"/>
      <c r="N94" s="27">
        <f t="shared" ref="N94:N96" si="108">O94+P94+Q94</f>
        <v>0</v>
      </c>
      <c r="O94" s="33"/>
      <c r="P94" s="28"/>
      <c r="Q94" s="28"/>
      <c r="R94" s="27">
        <f t="shared" ref="R94:R96" si="109">S94+T94+U94</f>
        <v>0</v>
      </c>
      <c r="S94" s="28"/>
      <c r="T94" s="28"/>
      <c r="U94" s="28"/>
      <c r="V94" s="38"/>
    </row>
    <row r="95" spans="1:101" ht="36.75" customHeight="1">
      <c r="A95" s="39"/>
      <c r="B95" s="41" t="s">
        <v>63</v>
      </c>
      <c r="C95" s="35" t="s">
        <v>188</v>
      </c>
      <c r="D95" s="36" t="s">
        <v>16</v>
      </c>
      <c r="E95" s="35" t="s">
        <v>120</v>
      </c>
      <c r="F95" s="28">
        <f t="shared" si="85"/>
        <v>8109.9</v>
      </c>
      <c r="G95" s="33">
        <v>220.8</v>
      </c>
      <c r="H95" s="33">
        <v>7139.1</v>
      </c>
      <c r="I95" s="107">
        <v>750</v>
      </c>
      <c r="J95" s="28">
        <f t="shared" si="100"/>
        <v>0</v>
      </c>
      <c r="K95" s="28">
        <f t="shared" ref="K95:M95" si="110">SUM(K97:K97)</f>
        <v>0</v>
      </c>
      <c r="L95" s="28">
        <f t="shared" si="110"/>
        <v>0</v>
      </c>
      <c r="M95" s="28">
        <f t="shared" si="110"/>
        <v>0</v>
      </c>
      <c r="N95" s="27">
        <f t="shared" si="108"/>
        <v>0</v>
      </c>
      <c r="O95" s="33"/>
      <c r="P95" s="28"/>
      <c r="Q95" s="28"/>
      <c r="R95" s="27">
        <f t="shared" si="109"/>
        <v>0</v>
      </c>
      <c r="S95" s="28"/>
      <c r="T95" s="28"/>
      <c r="U95" s="28"/>
      <c r="V95" s="63">
        <f t="shared" si="89"/>
        <v>0</v>
      </c>
      <c r="X95"/>
    </row>
    <row r="96" spans="1:101" ht="49.5">
      <c r="A96" s="24" t="s">
        <v>64</v>
      </c>
      <c r="B96" s="48" t="s">
        <v>162</v>
      </c>
      <c r="C96" s="26" t="s">
        <v>12</v>
      </c>
      <c r="D96" s="26" t="s">
        <v>12</v>
      </c>
      <c r="E96" s="26" t="s">
        <v>12</v>
      </c>
      <c r="F96" s="28">
        <f>G96+H96+I96</f>
        <v>0</v>
      </c>
      <c r="G96" s="28">
        <f>SUM(G98:G99)</f>
        <v>0</v>
      </c>
      <c r="H96" s="28">
        <f t="shared" ref="H96:I96" si="111">SUM(H98:H99)</f>
        <v>0</v>
      </c>
      <c r="I96" s="28">
        <f t="shared" si="111"/>
        <v>0</v>
      </c>
      <c r="J96" s="28">
        <f t="shared" ref="J96" si="112">K96+L96+M96</f>
        <v>0</v>
      </c>
      <c r="K96" s="28">
        <f>SUM(K99:K99)</f>
        <v>0</v>
      </c>
      <c r="L96" s="28">
        <f>SUM(L99:L99)</f>
        <v>0</v>
      </c>
      <c r="M96" s="28">
        <f>SUM(M99:M99)</f>
        <v>0</v>
      </c>
      <c r="N96" s="27">
        <f t="shared" si="108"/>
        <v>0</v>
      </c>
      <c r="O96" s="28">
        <f>SUM(O98:O99)</f>
        <v>0</v>
      </c>
      <c r="P96" s="28">
        <f t="shared" ref="P96:Q96" si="113">SUM(P98:P99)</f>
        <v>0</v>
      </c>
      <c r="Q96" s="28">
        <f t="shared" si="113"/>
        <v>0</v>
      </c>
      <c r="R96" s="27">
        <f t="shared" si="109"/>
        <v>0</v>
      </c>
      <c r="S96" s="28">
        <f>SUM(S98:S99)</f>
        <v>0</v>
      </c>
      <c r="T96" s="28">
        <f t="shared" ref="T96:U96" si="114">SUM(T98:T99)</f>
        <v>0</v>
      </c>
      <c r="U96" s="28">
        <f t="shared" si="114"/>
        <v>0</v>
      </c>
      <c r="V96" s="38" t="e">
        <f t="shared" si="89"/>
        <v>#DIV/0!</v>
      </c>
      <c r="X96" s="92"/>
    </row>
    <row r="97" spans="1:101" ht="18.75">
      <c r="A97" s="24"/>
      <c r="B97" s="61" t="s">
        <v>14</v>
      </c>
      <c r="C97" s="62"/>
      <c r="D97" s="62"/>
      <c r="E97" s="62"/>
      <c r="F97" s="28"/>
      <c r="G97" s="28"/>
      <c r="H97" s="28"/>
      <c r="I97" s="28"/>
      <c r="J97" s="28"/>
      <c r="K97" s="28"/>
      <c r="L97" s="28"/>
      <c r="M97" s="28"/>
      <c r="N97" s="27"/>
      <c r="O97" s="28"/>
      <c r="P97" s="28"/>
      <c r="Q97" s="28"/>
      <c r="R97" s="27"/>
      <c r="S97" s="28"/>
      <c r="T97" s="28"/>
      <c r="U97" s="28"/>
      <c r="V97" s="38"/>
    </row>
    <row r="98" spans="1:101" ht="83.25" customHeight="1">
      <c r="A98" s="24"/>
      <c r="B98" s="61" t="s">
        <v>308</v>
      </c>
      <c r="C98" s="102" t="s">
        <v>188</v>
      </c>
      <c r="D98" s="102" t="s">
        <v>16</v>
      </c>
      <c r="E98" s="35" t="s">
        <v>307</v>
      </c>
      <c r="F98" s="28">
        <f t="shared" si="85"/>
        <v>0</v>
      </c>
      <c r="G98" s="28"/>
      <c r="H98" s="33"/>
      <c r="I98" s="28"/>
      <c r="J98" s="28">
        <f t="shared" ref="J98" si="115">K98+L98+M98</f>
        <v>0</v>
      </c>
      <c r="K98" s="28"/>
      <c r="L98" s="28"/>
      <c r="M98" s="28"/>
      <c r="N98" s="27">
        <f t="shared" ref="N98:N100" si="116">O98+P98+Q98</f>
        <v>0</v>
      </c>
      <c r="O98" s="28"/>
      <c r="P98" s="28"/>
      <c r="Q98" s="28"/>
      <c r="R98" s="27">
        <f t="shared" ref="R98:R100" si="117">S98+T98+U98</f>
        <v>0</v>
      </c>
      <c r="S98" s="28"/>
      <c r="T98" s="28"/>
      <c r="U98" s="28"/>
      <c r="V98" s="38"/>
    </row>
    <row r="99" spans="1:101" ht="39.75" customHeight="1">
      <c r="A99" s="24"/>
      <c r="B99" s="41" t="s">
        <v>93</v>
      </c>
      <c r="C99" s="35" t="s">
        <v>188</v>
      </c>
      <c r="D99" s="36" t="s">
        <v>16</v>
      </c>
      <c r="E99" s="35" t="s">
        <v>133</v>
      </c>
      <c r="F99" s="28">
        <f t="shared" si="85"/>
        <v>0</v>
      </c>
      <c r="G99" s="33"/>
      <c r="H99" s="33"/>
      <c r="I99" s="33"/>
      <c r="J99" s="28">
        <f t="shared" ref="J99:J100" si="118">K99+L99+M99</f>
        <v>0</v>
      </c>
      <c r="K99" s="28">
        <f>K101</f>
        <v>0</v>
      </c>
      <c r="L99" s="28">
        <f t="shared" ref="L99:M99" si="119">L101</f>
        <v>0</v>
      </c>
      <c r="M99" s="28">
        <f t="shared" si="119"/>
        <v>0</v>
      </c>
      <c r="N99" s="27">
        <f t="shared" si="116"/>
        <v>0</v>
      </c>
      <c r="O99" s="33"/>
      <c r="P99" s="33"/>
      <c r="Q99" s="33"/>
      <c r="R99" s="27">
        <f t="shared" si="117"/>
        <v>0</v>
      </c>
      <c r="S99" s="33"/>
      <c r="T99" s="33"/>
      <c r="U99" s="33"/>
      <c r="V99" s="63" t="e">
        <f t="shared" si="89"/>
        <v>#DIV/0!</v>
      </c>
    </row>
    <row r="100" spans="1:101" ht="24" customHeight="1">
      <c r="A100" s="24" t="s">
        <v>161</v>
      </c>
      <c r="B100" s="48" t="s">
        <v>233</v>
      </c>
      <c r="C100" s="62" t="s">
        <v>12</v>
      </c>
      <c r="D100" s="62" t="s">
        <v>12</v>
      </c>
      <c r="E100" s="62" t="s">
        <v>12</v>
      </c>
      <c r="F100" s="28">
        <f>G100+H100+I100</f>
        <v>0</v>
      </c>
      <c r="G100" s="28">
        <f>G102+G103</f>
        <v>0</v>
      </c>
      <c r="H100" s="28">
        <f t="shared" ref="H100:I100" si="120">H102+H103</f>
        <v>0</v>
      </c>
      <c r="I100" s="28">
        <f t="shared" si="120"/>
        <v>0</v>
      </c>
      <c r="J100" s="28">
        <f t="shared" si="118"/>
        <v>0</v>
      </c>
      <c r="K100" s="28">
        <f>K102</f>
        <v>0</v>
      </c>
      <c r="L100" s="28">
        <f t="shared" ref="L100:M100" si="121">L102</f>
        <v>0</v>
      </c>
      <c r="M100" s="28">
        <f t="shared" si="121"/>
        <v>0</v>
      </c>
      <c r="N100" s="27">
        <f t="shared" si="116"/>
        <v>0</v>
      </c>
      <c r="O100" s="28">
        <f>O102+O103</f>
        <v>0</v>
      </c>
      <c r="P100" s="28">
        <f t="shared" ref="P100:Q100" si="122">P102+P103</f>
        <v>0</v>
      </c>
      <c r="Q100" s="28">
        <f t="shared" si="122"/>
        <v>0</v>
      </c>
      <c r="R100" s="27">
        <f t="shared" si="117"/>
        <v>0</v>
      </c>
      <c r="S100" s="28">
        <f>S102+S103</f>
        <v>0</v>
      </c>
      <c r="T100" s="28">
        <f>T102</f>
        <v>0</v>
      </c>
      <c r="U100" s="28">
        <f>U102</f>
        <v>0</v>
      </c>
      <c r="V100" s="29" t="e">
        <f t="shared" si="89"/>
        <v>#DIV/0!</v>
      </c>
    </row>
    <row r="101" spans="1:101" ht="18.75">
      <c r="A101" s="39"/>
      <c r="B101" s="61" t="s">
        <v>14</v>
      </c>
      <c r="C101" s="32"/>
      <c r="D101" s="42"/>
      <c r="E101" s="32"/>
      <c r="F101" s="28"/>
      <c r="G101" s="33"/>
      <c r="H101" s="33"/>
      <c r="I101" s="33"/>
      <c r="J101" s="28"/>
      <c r="K101" s="28"/>
      <c r="L101" s="33"/>
      <c r="M101" s="33"/>
      <c r="N101" s="27"/>
      <c r="O101" s="33"/>
      <c r="P101" s="33"/>
      <c r="Q101" s="33"/>
      <c r="R101" s="27"/>
      <c r="S101" s="33"/>
      <c r="T101" s="33"/>
      <c r="U101" s="33"/>
      <c r="V101" s="63"/>
    </row>
    <row r="102" spans="1:101" ht="82.5">
      <c r="A102" s="39"/>
      <c r="B102" s="41" t="s">
        <v>134</v>
      </c>
      <c r="C102" s="35" t="s">
        <v>210</v>
      </c>
      <c r="D102" s="36" t="s">
        <v>69</v>
      </c>
      <c r="E102" s="35" t="s">
        <v>164</v>
      </c>
      <c r="F102" s="28">
        <f t="shared" si="85"/>
        <v>0</v>
      </c>
      <c r="G102" s="33"/>
      <c r="H102" s="33"/>
      <c r="I102" s="33"/>
      <c r="J102" s="28">
        <f>K102+L102+M102</f>
        <v>0</v>
      </c>
      <c r="K102" s="28"/>
      <c r="L102" s="28"/>
      <c r="M102" s="28"/>
      <c r="N102" s="27">
        <f t="shared" ref="N102:N103" si="123">O102+P102+Q102</f>
        <v>0</v>
      </c>
      <c r="O102" s="33"/>
      <c r="P102" s="33"/>
      <c r="Q102" s="33"/>
      <c r="R102" s="27">
        <f t="shared" ref="R102:R103" si="124">S102+T102+U102</f>
        <v>0</v>
      </c>
      <c r="S102" s="33"/>
      <c r="T102" s="33"/>
      <c r="U102" s="33"/>
      <c r="V102" s="63" t="e">
        <f t="shared" si="89"/>
        <v>#DIV/0!</v>
      </c>
    </row>
    <row r="103" spans="1:101" ht="47.25" customHeight="1">
      <c r="A103" s="39"/>
      <c r="B103" s="41" t="s">
        <v>282</v>
      </c>
      <c r="C103" s="35" t="s">
        <v>210</v>
      </c>
      <c r="D103" s="36" t="s">
        <v>69</v>
      </c>
      <c r="E103" s="35" t="s">
        <v>281</v>
      </c>
      <c r="F103" s="28">
        <f t="shared" si="85"/>
        <v>0</v>
      </c>
      <c r="G103" s="33"/>
      <c r="H103" s="33"/>
      <c r="I103" s="33"/>
      <c r="J103" s="28">
        <f t="shared" ref="J103" si="125">K103+L103+M103</f>
        <v>0</v>
      </c>
      <c r="K103" s="28"/>
      <c r="L103" s="28"/>
      <c r="M103" s="28"/>
      <c r="N103" s="27">
        <f t="shared" si="123"/>
        <v>0</v>
      </c>
      <c r="O103" s="33"/>
      <c r="P103" s="33"/>
      <c r="Q103" s="33"/>
      <c r="R103" s="27">
        <f t="shared" si="124"/>
        <v>0</v>
      </c>
      <c r="S103" s="33"/>
      <c r="T103" s="33"/>
      <c r="U103" s="33"/>
      <c r="V103" s="63"/>
    </row>
    <row r="104" spans="1:101" s="66" customFormat="1" ht="21" customHeight="1">
      <c r="A104" s="19" t="s">
        <v>65</v>
      </c>
      <c r="B104" s="20" t="s">
        <v>66</v>
      </c>
      <c r="C104" s="21" t="s">
        <v>12</v>
      </c>
      <c r="D104" s="21" t="s">
        <v>12</v>
      </c>
      <c r="E104" s="21" t="s">
        <v>12</v>
      </c>
      <c r="F104" s="45">
        <f t="shared" si="85"/>
        <v>0</v>
      </c>
      <c r="G104" s="45">
        <f>+G105+G108+G112</f>
        <v>0</v>
      </c>
      <c r="H104" s="45">
        <f t="shared" ref="H104:I104" si="126">+H105+H108+H112</f>
        <v>0</v>
      </c>
      <c r="I104" s="45">
        <f t="shared" si="126"/>
        <v>0</v>
      </c>
      <c r="J104" s="45">
        <f t="shared" ref="J104" si="127">K104+L104+M104</f>
        <v>0</v>
      </c>
      <c r="K104" s="45">
        <f>K105+K108</f>
        <v>0</v>
      </c>
      <c r="L104" s="45">
        <f t="shared" ref="L104:M104" si="128">L105+L108</f>
        <v>0</v>
      </c>
      <c r="M104" s="45">
        <f t="shared" si="128"/>
        <v>0</v>
      </c>
      <c r="N104" s="45">
        <f t="shared" ref="N104" si="129">O104+P104+Q104</f>
        <v>0</v>
      </c>
      <c r="O104" s="45">
        <f>O105+O108+O112</f>
        <v>0</v>
      </c>
      <c r="P104" s="45">
        <f t="shared" ref="P104:Q104" si="130">P105+P108+P112</f>
        <v>0</v>
      </c>
      <c r="Q104" s="45">
        <f t="shared" si="130"/>
        <v>0</v>
      </c>
      <c r="R104" s="45">
        <f t="shared" ref="R104" si="131">S104+T104+U104</f>
        <v>0</v>
      </c>
      <c r="S104" s="45">
        <f>S105+S108+S112</f>
        <v>0</v>
      </c>
      <c r="T104" s="45">
        <f t="shared" ref="T104:U104" si="132">T105+T108+T112</f>
        <v>0</v>
      </c>
      <c r="U104" s="45">
        <f t="shared" si="132"/>
        <v>0</v>
      </c>
      <c r="V104" s="45" t="e">
        <f t="shared" ref="V104" si="133">V105+V108</f>
        <v>#DIV/0!</v>
      </c>
      <c r="W104" s="3"/>
      <c r="X104" s="18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</row>
    <row r="105" spans="1:101" ht="37.5" customHeight="1">
      <c r="A105" s="24" t="s">
        <v>67</v>
      </c>
      <c r="B105" s="48" t="s">
        <v>211</v>
      </c>
      <c r="C105" s="26" t="s">
        <v>12</v>
      </c>
      <c r="D105" s="26" t="s">
        <v>12</v>
      </c>
      <c r="E105" s="26" t="s">
        <v>12</v>
      </c>
      <c r="F105" s="28">
        <f t="shared" ref="F105:F150" si="134">G105+H105+I105</f>
        <v>0</v>
      </c>
      <c r="G105" s="28">
        <f>G107</f>
        <v>0</v>
      </c>
      <c r="H105" s="28">
        <f t="shared" ref="H105:I105" si="135">H107</f>
        <v>0</v>
      </c>
      <c r="I105" s="28">
        <f t="shared" si="135"/>
        <v>0</v>
      </c>
      <c r="J105" s="27">
        <f t="shared" ref="J105" si="136">K105+L105+M105</f>
        <v>0</v>
      </c>
      <c r="K105" s="28">
        <f>+K107</f>
        <v>0</v>
      </c>
      <c r="L105" s="28">
        <f>L107</f>
        <v>0</v>
      </c>
      <c r="M105" s="28">
        <f t="shared" ref="M105" si="137">+M107</f>
        <v>0</v>
      </c>
      <c r="N105" s="27">
        <f t="shared" ref="N105" si="138">O105+P105+Q105</f>
        <v>0</v>
      </c>
      <c r="O105" s="28">
        <f>O107</f>
        <v>0</v>
      </c>
      <c r="P105" s="28">
        <f t="shared" ref="P105:Q105" si="139">P107</f>
        <v>0</v>
      </c>
      <c r="Q105" s="28">
        <f t="shared" si="139"/>
        <v>0</v>
      </c>
      <c r="R105" s="27">
        <f t="shared" ref="R105" si="140">S105+T105+U105</f>
        <v>0</v>
      </c>
      <c r="S105" s="28">
        <f>S107</f>
        <v>0</v>
      </c>
      <c r="T105" s="28">
        <f t="shared" ref="T105:U105" si="141">T107</f>
        <v>0</v>
      </c>
      <c r="U105" s="28">
        <f t="shared" si="141"/>
        <v>0</v>
      </c>
      <c r="V105" s="29" t="e">
        <f t="shared" ref="V105:V150" si="142">J105/F105</f>
        <v>#DIV/0!</v>
      </c>
    </row>
    <row r="106" spans="1:101" ht="21" customHeight="1">
      <c r="A106" s="39"/>
      <c r="B106" s="40" t="s">
        <v>14</v>
      </c>
      <c r="C106" s="32"/>
      <c r="D106" s="32"/>
      <c r="E106" s="32"/>
      <c r="F106" s="28"/>
      <c r="G106" s="28"/>
      <c r="H106" s="28"/>
      <c r="I106" s="28"/>
      <c r="J106" s="28"/>
      <c r="K106" s="28"/>
      <c r="L106" s="28"/>
      <c r="M106" s="28"/>
      <c r="N106" s="27"/>
      <c r="O106" s="28"/>
      <c r="P106" s="28"/>
      <c r="Q106" s="28"/>
      <c r="R106" s="27"/>
      <c r="S106" s="28"/>
      <c r="T106" s="28"/>
      <c r="U106" s="28"/>
      <c r="V106" s="29"/>
    </row>
    <row r="107" spans="1:101" ht="35.25" customHeight="1">
      <c r="A107" s="39"/>
      <c r="B107" s="41" t="s">
        <v>283</v>
      </c>
      <c r="C107" s="35" t="s">
        <v>250</v>
      </c>
      <c r="D107" s="36" t="s">
        <v>70</v>
      </c>
      <c r="E107" s="35" t="s">
        <v>284</v>
      </c>
      <c r="F107" s="28">
        <f t="shared" si="134"/>
        <v>0</v>
      </c>
      <c r="G107" s="33"/>
      <c r="H107" s="33"/>
      <c r="I107" s="28"/>
      <c r="J107" s="28">
        <f t="shared" ref="J107:J108" si="143">K107+L107+M107</f>
        <v>0</v>
      </c>
      <c r="K107" s="28"/>
      <c r="L107" s="28"/>
      <c r="M107" s="28"/>
      <c r="N107" s="27">
        <f t="shared" ref="N107:N108" si="144">O107+P107+Q107</f>
        <v>0</v>
      </c>
      <c r="O107" s="28"/>
      <c r="P107" s="33"/>
      <c r="Q107" s="28"/>
      <c r="R107" s="27">
        <f t="shared" ref="R107:R108" si="145">S107+T107+U107</f>
        <v>0</v>
      </c>
      <c r="S107" s="28"/>
      <c r="T107" s="33"/>
      <c r="U107" s="33"/>
      <c r="V107" s="29" t="e">
        <f t="shared" si="142"/>
        <v>#DIV/0!</v>
      </c>
    </row>
    <row r="108" spans="1:101" s="8" customFormat="1" ht="21" customHeight="1">
      <c r="A108" s="24" t="s">
        <v>68</v>
      </c>
      <c r="B108" s="48" t="s">
        <v>122</v>
      </c>
      <c r="C108" s="62" t="s">
        <v>12</v>
      </c>
      <c r="D108" s="10" t="s">
        <v>12</v>
      </c>
      <c r="E108" s="62" t="s">
        <v>12</v>
      </c>
      <c r="F108" s="28">
        <f t="shared" si="134"/>
        <v>0</v>
      </c>
      <c r="G108" s="28">
        <f>G111+G110</f>
        <v>0</v>
      </c>
      <c r="H108" s="28">
        <f t="shared" ref="H108:I108" si="146">H111+H110</f>
        <v>0</v>
      </c>
      <c r="I108" s="28">
        <f t="shared" si="146"/>
        <v>0</v>
      </c>
      <c r="J108" s="28">
        <f t="shared" si="143"/>
        <v>0</v>
      </c>
      <c r="K108" s="28">
        <f t="shared" ref="K108:M108" si="147">K111</f>
        <v>0</v>
      </c>
      <c r="L108" s="28">
        <f>L111</f>
        <v>0</v>
      </c>
      <c r="M108" s="28">
        <f t="shared" si="147"/>
        <v>0</v>
      </c>
      <c r="N108" s="28">
        <f t="shared" si="144"/>
        <v>0</v>
      </c>
      <c r="O108" s="28">
        <f>O111+O110</f>
        <v>0</v>
      </c>
      <c r="P108" s="28">
        <f t="shared" ref="P108:Q108" si="148">P111+P110</f>
        <v>0</v>
      </c>
      <c r="Q108" s="28">
        <f t="shared" si="148"/>
        <v>0</v>
      </c>
      <c r="R108" s="28">
        <f t="shared" si="145"/>
        <v>0</v>
      </c>
      <c r="S108" s="28">
        <f>S111+S110</f>
        <v>0</v>
      </c>
      <c r="T108" s="28">
        <f t="shared" ref="T108:U108" si="149">T111+T110</f>
        <v>0</v>
      </c>
      <c r="U108" s="28">
        <f t="shared" si="149"/>
        <v>0</v>
      </c>
      <c r="V108" s="38" t="e">
        <f t="shared" si="142"/>
        <v>#DIV/0!</v>
      </c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</row>
    <row r="109" spans="1:101" ht="21" customHeight="1">
      <c r="A109" s="39"/>
      <c r="B109" s="40" t="s">
        <v>14</v>
      </c>
      <c r="C109" s="32"/>
      <c r="D109" s="42"/>
      <c r="E109" s="32"/>
      <c r="F109" s="28"/>
      <c r="G109" s="28"/>
      <c r="H109" s="28"/>
      <c r="I109" s="28"/>
      <c r="J109" s="28"/>
      <c r="K109" s="28"/>
      <c r="L109" s="28"/>
      <c r="M109" s="28"/>
      <c r="N109" s="27"/>
      <c r="O109" s="28"/>
      <c r="P109" s="28"/>
      <c r="Q109" s="28"/>
      <c r="R109" s="27"/>
      <c r="S109" s="28"/>
      <c r="T109" s="28"/>
      <c r="U109" s="28"/>
      <c r="V109" s="38"/>
    </row>
    <row r="110" spans="1:101" ht="84" customHeight="1">
      <c r="A110" s="39"/>
      <c r="B110" s="61" t="s">
        <v>285</v>
      </c>
      <c r="C110" s="32" t="s">
        <v>250</v>
      </c>
      <c r="D110" s="42" t="s">
        <v>70</v>
      </c>
      <c r="E110" s="35" t="s">
        <v>286</v>
      </c>
      <c r="F110" s="28">
        <f t="shared" si="134"/>
        <v>0</v>
      </c>
      <c r="G110" s="33"/>
      <c r="H110" s="28"/>
      <c r="I110" s="28"/>
      <c r="J110" s="28">
        <f t="shared" ref="J110:J121" si="150">K110+L110+M110</f>
        <v>0</v>
      </c>
      <c r="K110" s="28"/>
      <c r="L110" s="28"/>
      <c r="M110" s="28"/>
      <c r="N110" s="27">
        <f t="shared" ref="N110:N117" si="151">O110+P110+Q110</f>
        <v>0</v>
      </c>
      <c r="O110" s="33"/>
      <c r="P110" s="28"/>
      <c r="Q110" s="28"/>
      <c r="R110" s="27">
        <f t="shared" ref="R110:R117" si="152">S110+T110+U110</f>
        <v>0</v>
      </c>
      <c r="S110" s="28"/>
      <c r="T110" s="28"/>
      <c r="U110" s="28"/>
      <c r="V110" s="38"/>
    </row>
    <row r="111" spans="1:101" ht="67.5" customHeight="1">
      <c r="A111" s="39"/>
      <c r="B111" s="41" t="s">
        <v>123</v>
      </c>
      <c r="C111" s="35" t="s">
        <v>250</v>
      </c>
      <c r="D111" s="36" t="s">
        <v>70</v>
      </c>
      <c r="E111" s="35" t="s">
        <v>249</v>
      </c>
      <c r="F111" s="28">
        <f t="shared" si="134"/>
        <v>0</v>
      </c>
      <c r="G111" s="33"/>
      <c r="H111" s="33"/>
      <c r="I111" s="33"/>
      <c r="J111" s="28">
        <f t="shared" si="150"/>
        <v>0</v>
      </c>
      <c r="K111" s="33"/>
      <c r="L111" s="33"/>
      <c r="M111" s="33"/>
      <c r="N111" s="27">
        <f t="shared" si="151"/>
        <v>0</v>
      </c>
      <c r="O111" s="33"/>
      <c r="P111" s="33"/>
      <c r="Q111" s="33"/>
      <c r="R111" s="27">
        <f t="shared" si="152"/>
        <v>0</v>
      </c>
      <c r="S111" s="33"/>
      <c r="T111" s="33"/>
      <c r="U111" s="33"/>
      <c r="V111" s="63" t="e">
        <f t="shared" si="142"/>
        <v>#DIV/0!</v>
      </c>
    </row>
    <row r="112" spans="1:101" ht="28.5" customHeight="1">
      <c r="A112" s="39" t="s">
        <v>309</v>
      </c>
      <c r="B112" s="48" t="s">
        <v>310</v>
      </c>
      <c r="C112" s="35"/>
      <c r="D112" s="36"/>
      <c r="E112" s="35"/>
      <c r="F112" s="28">
        <f t="shared" ref="F112" si="153">G112+H112+I112</f>
        <v>0</v>
      </c>
      <c r="G112" s="28">
        <f>G115+G114</f>
        <v>0</v>
      </c>
      <c r="H112" s="28">
        <f t="shared" ref="H112:I112" si="154">H115+H114</f>
        <v>0</v>
      </c>
      <c r="I112" s="28">
        <f t="shared" si="154"/>
        <v>0</v>
      </c>
      <c r="J112" s="28">
        <f t="shared" si="150"/>
        <v>0</v>
      </c>
      <c r="K112" s="28">
        <f t="shared" ref="K112:M112" si="155">K115+K114</f>
        <v>0</v>
      </c>
      <c r="L112" s="28">
        <f t="shared" si="155"/>
        <v>0</v>
      </c>
      <c r="M112" s="28">
        <f t="shared" si="155"/>
        <v>0</v>
      </c>
      <c r="N112" s="27">
        <f t="shared" si="151"/>
        <v>0</v>
      </c>
      <c r="O112" s="28">
        <f>O115+O114</f>
        <v>0</v>
      </c>
      <c r="P112" s="28">
        <f t="shared" ref="P112:Q112" si="156">P115+P114</f>
        <v>0</v>
      </c>
      <c r="Q112" s="28">
        <f t="shared" si="156"/>
        <v>0</v>
      </c>
      <c r="R112" s="27">
        <f t="shared" si="152"/>
        <v>0</v>
      </c>
      <c r="S112" s="28">
        <f>S115+S114</f>
        <v>0</v>
      </c>
      <c r="T112" s="28">
        <f t="shared" ref="T112:U112" si="157">T115+T114</f>
        <v>0</v>
      </c>
      <c r="U112" s="28">
        <f t="shared" si="157"/>
        <v>0</v>
      </c>
      <c r="V112" s="63"/>
    </row>
    <row r="113" spans="1:101" ht="21" customHeight="1">
      <c r="A113" s="39"/>
      <c r="B113" s="40" t="s">
        <v>14</v>
      </c>
      <c r="C113" s="35"/>
      <c r="D113" s="36"/>
      <c r="E113" s="35"/>
      <c r="F113" s="28"/>
      <c r="G113" s="33"/>
      <c r="H113" s="33"/>
      <c r="I113" s="33"/>
      <c r="J113" s="28"/>
      <c r="K113" s="33"/>
      <c r="L113" s="33"/>
      <c r="M113" s="33"/>
      <c r="N113" s="27"/>
      <c r="O113" s="33"/>
      <c r="P113" s="33"/>
      <c r="Q113" s="33"/>
      <c r="R113" s="27"/>
      <c r="S113" s="33"/>
      <c r="T113" s="33"/>
      <c r="U113" s="33"/>
      <c r="V113" s="63"/>
    </row>
    <row r="114" spans="1:101" ht="36.75" customHeight="1">
      <c r="A114" s="39"/>
      <c r="B114" s="41" t="s">
        <v>313</v>
      </c>
      <c r="C114" s="35" t="s">
        <v>315</v>
      </c>
      <c r="D114" s="36" t="s">
        <v>316</v>
      </c>
      <c r="E114" s="35" t="s">
        <v>311</v>
      </c>
      <c r="F114" s="28">
        <f t="shared" si="134"/>
        <v>0</v>
      </c>
      <c r="G114" s="33"/>
      <c r="H114" s="33"/>
      <c r="I114" s="33"/>
      <c r="J114" s="28">
        <f t="shared" si="150"/>
        <v>0</v>
      </c>
      <c r="K114" s="33"/>
      <c r="L114" s="33"/>
      <c r="M114" s="33"/>
      <c r="N114" s="27">
        <f t="shared" ref="N114:N115" si="158">O114+P114+Q114</f>
        <v>0</v>
      </c>
      <c r="O114" s="33"/>
      <c r="P114" s="33"/>
      <c r="Q114" s="33"/>
      <c r="R114" s="27">
        <f t="shared" ref="R114:R115" si="159">S114+T114+U114</f>
        <v>0</v>
      </c>
      <c r="S114" s="33"/>
      <c r="T114" s="33"/>
      <c r="U114" s="33"/>
      <c r="V114" s="63"/>
    </row>
    <row r="115" spans="1:101" ht="90.75" customHeight="1">
      <c r="A115" s="39"/>
      <c r="B115" s="41" t="s">
        <v>314</v>
      </c>
      <c r="C115" s="35" t="s">
        <v>315</v>
      </c>
      <c r="D115" s="36" t="s">
        <v>316</v>
      </c>
      <c r="E115" s="35" t="s">
        <v>312</v>
      </c>
      <c r="F115" s="28">
        <f t="shared" si="134"/>
        <v>0</v>
      </c>
      <c r="G115" s="33"/>
      <c r="H115" s="33"/>
      <c r="I115" s="33"/>
      <c r="J115" s="28">
        <f t="shared" si="150"/>
        <v>0</v>
      </c>
      <c r="K115" s="33"/>
      <c r="L115" s="33"/>
      <c r="M115" s="33"/>
      <c r="N115" s="27">
        <f t="shared" si="158"/>
        <v>0</v>
      </c>
      <c r="O115" s="33"/>
      <c r="P115" s="33"/>
      <c r="Q115" s="33"/>
      <c r="R115" s="27">
        <f t="shared" si="159"/>
        <v>0</v>
      </c>
      <c r="S115" s="33"/>
      <c r="T115" s="33"/>
      <c r="U115" s="33"/>
      <c r="V115" s="63"/>
    </row>
    <row r="116" spans="1:101" s="66" customFormat="1" ht="39" customHeight="1">
      <c r="A116" s="19" t="s">
        <v>71</v>
      </c>
      <c r="B116" s="60" t="s">
        <v>240</v>
      </c>
      <c r="C116" s="21" t="s">
        <v>12</v>
      </c>
      <c r="D116" s="21" t="s">
        <v>12</v>
      </c>
      <c r="E116" s="21" t="s">
        <v>12</v>
      </c>
      <c r="F116" s="45">
        <f t="shared" si="134"/>
        <v>0</v>
      </c>
      <c r="G116" s="45">
        <f>G117+G126+G122</f>
        <v>0</v>
      </c>
      <c r="H116" s="45">
        <f>H117+H126+H122</f>
        <v>0</v>
      </c>
      <c r="I116" s="45">
        <f>I117+I126+I122</f>
        <v>0</v>
      </c>
      <c r="J116" s="45">
        <f t="shared" si="150"/>
        <v>0</v>
      </c>
      <c r="K116" s="45">
        <f>K117+K126+K122</f>
        <v>0</v>
      </c>
      <c r="L116" s="45">
        <f>L117+L126+L122</f>
        <v>0</v>
      </c>
      <c r="M116" s="45">
        <f>M117+M126+M122</f>
        <v>0</v>
      </c>
      <c r="N116" s="45">
        <f t="shared" si="151"/>
        <v>0</v>
      </c>
      <c r="O116" s="45">
        <f>O117+O126+O122</f>
        <v>0</v>
      </c>
      <c r="P116" s="45">
        <f>P117+P126+P122</f>
        <v>0</v>
      </c>
      <c r="Q116" s="45">
        <f>Q117+Q126+Q122</f>
        <v>0</v>
      </c>
      <c r="R116" s="45">
        <f t="shared" si="152"/>
        <v>0</v>
      </c>
      <c r="S116" s="45">
        <f>S117+S126+S122</f>
        <v>0</v>
      </c>
      <c r="T116" s="45">
        <f>T117+T126+T122</f>
        <v>0</v>
      </c>
      <c r="U116" s="45">
        <f>U117+U126+U122</f>
        <v>0</v>
      </c>
      <c r="V116" s="46" t="e">
        <f t="shared" si="142"/>
        <v>#DIV/0!</v>
      </c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</row>
    <row r="117" spans="1:101" ht="39.75" customHeight="1">
      <c r="A117" s="11" t="s">
        <v>73</v>
      </c>
      <c r="B117" s="25" t="s">
        <v>215</v>
      </c>
      <c r="C117" s="58" t="s">
        <v>12</v>
      </c>
      <c r="D117" s="58" t="s">
        <v>12</v>
      </c>
      <c r="E117" s="58" t="s">
        <v>12</v>
      </c>
      <c r="F117" s="28">
        <f t="shared" si="134"/>
        <v>0</v>
      </c>
      <c r="G117" s="28">
        <f>SUM(G119:G121)</f>
        <v>0</v>
      </c>
      <c r="H117" s="28">
        <f t="shared" ref="H117:I117" si="160">SUM(H119:H121)</f>
        <v>0</v>
      </c>
      <c r="I117" s="28">
        <f t="shared" si="160"/>
        <v>0</v>
      </c>
      <c r="J117" s="28">
        <f t="shared" si="150"/>
        <v>0</v>
      </c>
      <c r="K117" s="28">
        <f>SUM(K120:K121)</f>
        <v>0</v>
      </c>
      <c r="L117" s="28">
        <f>SUM(L120:L121)</f>
        <v>0</v>
      </c>
      <c r="M117" s="28">
        <f>SUM(M120:M121)</f>
        <v>0</v>
      </c>
      <c r="N117" s="27">
        <f t="shared" si="151"/>
        <v>0</v>
      </c>
      <c r="O117" s="28">
        <f>SUM(O119:O121)</f>
        <v>0</v>
      </c>
      <c r="P117" s="28">
        <f t="shared" ref="P117:Q117" si="161">SUM(P119:P121)</f>
        <v>0</v>
      </c>
      <c r="Q117" s="28">
        <f t="shared" si="161"/>
        <v>0</v>
      </c>
      <c r="R117" s="27">
        <f t="shared" si="152"/>
        <v>0</v>
      </c>
      <c r="S117" s="28"/>
      <c r="T117" s="28"/>
      <c r="U117" s="28">
        <f t="shared" ref="U117" si="162">SUM(U119:U121)</f>
        <v>0</v>
      </c>
      <c r="V117" s="29" t="e">
        <f t="shared" si="142"/>
        <v>#DIV/0!</v>
      </c>
    </row>
    <row r="118" spans="1:101" ht="18.75">
      <c r="A118" s="14"/>
      <c r="B118" s="31" t="s">
        <v>14</v>
      </c>
      <c r="C118" s="57"/>
      <c r="D118" s="57"/>
      <c r="E118" s="57"/>
      <c r="F118" s="27"/>
      <c r="G118" s="28"/>
      <c r="H118" s="28"/>
      <c r="I118" s="28"/>
      <c r="J118" s="28"/>
      <c r="K118" s="28"/>
      <c r="L118" s="28"/>
      <c r="M118" s="28"/>
      <c r="N118" s="27"/>
      <c r="O118" s="28"/>
      <c r="P118" s="28"/>
      <c r="Q118" s="28"/>
      <c r="R118" s="27"/>
      <c r="S118" s="28"/>
      <c r="T118" s="28"/>
      <c r="U118" s="28"/>
      <c r="V118" s="38"/>
    </row>
    <row r="119" spans="1:101" ht="50.25" customHeight="1">
      <c r="A119" s="14"/>
      <c r="B119" s="31" t="s">
        <v>317</v>
      </c>
      <c r="C119" s="57" t="s">
        <v>214</v>
      </c>
      <c r="D119" s="101" t="s">
        <v>74</v>
      </c>
      <c r="E119" s="100" t="s">
        <v>318</v>
      </c>
      <c r="F119" s="28">
        <f t="shared" si="134"/>
        <v>0</v>
      </c>
      <c r="G119" s="33"/>
      <c r="H119" s="33"/>
      <c r="I119" s="28"/>
      <c r="J119" s="28">
        <f t="shared" si="150"/>
        <v>0</v>
      </c>
      <c r="K119" s="28"/>
      <c r="L119" s="28"/>
      <c r="M119" s="28"/>
      <c r="N119" s="27">
        <f t="shared" ref="N119:N121" si="163">O119+P119+Q119</f>
        <v>0</v>
      </c>
      <c r="O119" s="28"/>
      <c r="P119" s="28"/>
      <c r="Q119" s="28"/>
      <c r="R119" s="27"/>
      <c r="S119" s="28"/>
      <c r="T119" s="28"/>
      <c r="U119" s="28"/>
      <c r="V119" s="38"/>
    </row>
    <row r="120" spans="1:101" ht="66">
      <c r="A120" s="39"/>
      <c r="B120" s="41" t="s">
        <v>185</v>
      </c>
      <c r="C120" s="36" t="s">
        <v>214</v>
      </c>
      <c r="D120" s="36" t="s">
        <v>74</v>
      </c>
      <c r="E120" s="35" t="s">
        <v>121</v>
      </c>
      <c r="F120" s="28">
        <f t="shared" si="134"/>
        <v>0</v>
      </c>
      <c r="G120" s="33"/>
      <c r="H120" s="33"/>
      <c r="I120" s="28"/>
      <c r="J120" s="28">
        <f t="shared" si="150"/>
        <v>0</v>
      </c>
      <c r="K120" s="28"/>
      <c r="L120" s="28"/>
      <c r="M120" s="28"/>
      <c r="N120" s="27">
        <f t="shared" si="163"/>
        <v>0</v>
      </c>
      <c r="O120" s="33"/>
      <c r="P120" s="33"/>
      <c r="Q120" s="28"/>
      <c r="R120" s="27">
        <f t="shared" ref="R120:R121" si="164">S120+T120+U120</f>
        <v>0</v>
      </c>
      <c r="S120" s="28"/>
      <c r="T120" s="28"/>
      <c r="U120" s="28"/>
      <c r="V120" s="63" t="e">
        <f t="shared" si="142"/>
        <v>#DIV/0!</v>
      </c>
    </row>
    <row r="121" spans="1:101" ht="91.5" customHeight="1">
      <c r="A121" s="39"/>
      <c r="B121" s="41" t="s">
        <v>212</v>
      </c>
      <c r="C121" s="36" t="s">
        <v>214</v>
      </c>
      <c r="D121" s="36" t="s">
        <v>74</v>
      </c>
      <c r="E121" s="35" t="s">
        <v>213</v>
      </c>
      <c r="F121" s="28">
        <f t="shared" si="134"/>
        <v>0</v>
      </c>
      <c r="G121" s="33"/>
      <c r="H121" s="33"/>
      <c r="I121" s="28"/>
      <c r="J121" s="28">
        <f t="shared" si="150"/>
        <v>0</v>
      </c>
      <c r="K121" s="28"/>
      <c r="L121" s="28"/>
      <c r="M121" s="28"/>
      <c r="N121" s="27">
        <f t="shared" si="163"/>
        <v>0</v>
      </c>
      <c r="O121" s="33"/>
      <c r="P121" s="33"/>
      <c r="Q121" s="28"/>
      <c r="R121" s="27">
        <f t="shared" si="164"/>
        <v>0</v>
      </c>
      <c r="S121" s="28"/>
      <c r="T121" s="28"/>
      <c r="U121" s="28"/>
      <c r="V121" s="63" t="e">
        <f t="shared" si="142"/>
        <v>#DIV/0!</v>
      </c>
    </row>
    <row r="122" spans="1:101" ht="36.75" customHeight="1">
      <c r="A122" s="11" t="s">
        <v>136</v>
      </c>
      <c r="B122" s="25" t="s">
        <v>216</v>
      </c>
      <c r="C122" s="37" t="s">
        <v>12</v>
      </c>
      <c r="D122" s="37" t="s">
        <v>12</v>
      </c>
      <c r="E122" s="37" t="s">
        <v>12</v>
      </c>
      <c r="F122" s="27">
        <f t="shared" si="134"/>
        <v>0</v>
      </c>
      <c r="G122" s="28">
        <f>SUM(G124:G125)</f>
        <v>0</v>
      </c>
      <c r="H122" s="28">
        <f t="shared" ref="H122:M122" si="165">SUM(H124:H125)</f>
        <v>0</v>
      </c>
      <c r="I122" s="28">
        <f t="shared" si="165"/>
        <v>0</v>
      </c>
      <c r="J122" s="28">
        <f t="shared" si="165"/>
        <v>0</v>
      </c>
      <c r="K122" s="28">
        <f t="shared" si="165"/>
        <v>0</v>
      </c>
      <c r="L122" s="28">
        <f t="shared" si="165"/>
        <v>0</v>
      </c>
      <c r="M122" s="28">
        <f t="shared" si="165"/>
        <v>0</v>
      </c>
      <c r="N122" s="27">
        <f t="shared" ref="N122" si="166">O122+P122+Q122</f>
        <v>0</v>
      </c>
      <c r="O122" s="28">
        <f>SUM(O124:O125)</f>
        <v>0</v>
      </c>
      <c r="P122" s="28">
        <f t="shared" ref="P122:Q122" si="167">SUM(P124:P125)</f>
        <v>0</v>
      </c>
      <c r="Q122" s="28">
        <f t="shared" si="167"/>
        <v>0</v>
      </c>
      <c r="R122" s="27">
        <f t="shared" ref="R122" si="168">S122+T122+U122</f>
        <v>0</v>
      </c>
      <c r="S122" s="28">
        <f>SUM(S124:S125)</f>
        <v>0</v>
      </c>
      <c r="T122" s="28">
        <f t="shared" ref="T122:U122" si="169">SUM(T124:T125)</f>
        <v>0</v>
      </c>
      <c r="U122" s="28">
        <f t="shared" si="169"/>
        <v>0</v>
      </c>
      <c r="V122" s="29" t="e">
        <f t="shared" si="142"/>
        <v>#DIV/0!</v>
      </c>
    </row>
    <row r="123" spans="1:101" ht="18.75">
      <c r="A123" s="14"/>
      <c r="B123" s="31" t="s">
        <v>14</v>
      </c>
      <c r="C123" s="57"/>
      <c r="D123" s="57"/>
      <c r="E123" s="57"/>
      <c r="F123" s="28"/>
      <c r="G123" s="33"/>
      <c r="H123" s="33"/>
      <c r="I123" s="33"/>
      <c r="J123" s="28"/>
      <c r="K123" s="33"/>
      <c r="L123" s="33"/>
      <c r="M123" s="33"/>
      <c r="N123" s="27"/>
      <c r="O123" s="33"/>
      <c r="P123" s="33"/>
      <c r="Q123" s="33"/>
      <c r="R123" s="27"/>
      <c r="S123" s="33"/>
      <c r="T123" s="33"/>
      <c r="U123" s="33"/>
      <c r="V123" s="63"/>
    </row>
    <row r="124" spans="1:101" ht="87.75" customHeight="1">
      <c r="A124" s="14"/>
      <c r="B124" s="65" t="s">
        <v>319</v>
      </c>
      <c r="C124" s="100" t="s">
        <v>214</v>
      </c>
      <c r="D124" s="103" t="s">
        <v>74</v>
      </c>
      <c r="E124" s="100" t="s">
        <v>320</v>
      </c>
      <c r="F124" s="28">
        <f t="shared" si="134"/>
        <v>0</v>
      </c>
      <c r="G124" s="33"/>
      <c r="H124" s="33"/>
      <c r="I124" s="33"/>
      <c r="J124" s="28">
        <f t="shared" ref="J124" si="170">K124+L124+M124</f>
        <v>0</v>
      </c>
      <c r="K124" s="33"/>
      <c r="L124" s="33"/>
      <c r="M124" s="33"/>
      <c r="N124" s="27">
        <f t="shared" ref="N124:N126" si="171">O124+P124+Q124</f>
        <v>0</v>
      </c>
      <c r="O124" s="33"/>
      <c r="P124" s="33"/>
      <c r="Q124" s="33"/>
      <c r="R124" s="27">
        <f t="shared" ref="R124:R126" si="172">S124+T124+U124</f>
        <v>0</v>
      </c>
      <c r="S124" s="33"/>
      <c r="T124" s="33">
        <v>0</v>
      </c>
      <c r="U124" s="33"/>
      <c r="V124" s="63"/>
    </row>
    <row r="125" spans="1:101" ht="75" customHeight="1">
      <c r="A125" s="39"/>
      <c r="B125" s="41" t="s">
        <v>185</v>
      </c>
      <c r="C125" s="35" t="s">
        <v>214</v>
      </c>
      <c r="D125" s="36" t="s">
        <v>74</v>
      </c>
      <c r="E125" s="35" t="s">
        <v>163</v>
      </c>
      <c r="F125" s="28">
        <f t="shared" si="134"/>
        <v>0</v>
      </c>
      <c r="G125" s="33"/>
      <c r="H125" s="33"/>
      <c r="I125" s="33"/>
      <c r="J125" s="28">
        <f t="shared" ref="J125:J126" si="173">K125+L125+M125</f>
        <v>0</v>
      </c>
      <c r="K125" s="33"/>
      <c r="L125" s="33"/>
      <c r="M125" s="33"/>
      <c r="N125" s="27">
        <f t="shared" si="171"/>
        <v>0</v>
      </c>
      <c r="O125" s="33"/>
      <c r="P125" s="33"/>
      <c r="Q125" s="33"/>
      <c r="R125" s="27">
        <f t="shared" si="172"/>
        <v>0</v>
      </c>
      <c r="S125" s="33"/>
      <c r="T125" s="33"/>
      <c r="U125" s="33"/>
      <c r="V125" s="63" t="e">
        <f t="shared" si="142"/>
        <v>#DIV/0!</v>
      </c>
    </row>
    <row r="126" spans="1:101" s="8" customFormat="1" ht="38.25" customHeight="1">
      <c r="A126" s="24" t="s">
        <v>140</v>
      </c>
      <c r="B126" s="48" t="s">
        <v>217</v>
      </c>
      <c r="C126" s="26" t="s">
        <v>12</v>
      </c>
      <c r="D126" s="26" t="s">
        <v>12</v>
      </c>
      <c r="E126" s="26" t="s">
        <v>12</v>
      </c>
      <c r="F126" s="28">
        <f t="shared" si="134"/>
        <v>0</v>
      </c>
      <c r="G126" s="28">
        <f>SUM(G128:G131)</f>
        <v>0</v>
      </c>
      <c r="H126" s="28">
        <f t="shared" ref="H126:I126" si="174">SUM(H128:H131)</f>
        <v>0</v>
      </c>
      <c r="I126" s="28">
        <f t="shared" si="174"/>
        <v>0</v>
      </c>
      <c r="J126" s="28">
        <f t="shared" si="173"/>
        <v>0</v>
      </c>
      <c r="K126" s="28">
        <f>SUM(K129:K131)</f>
        <v>0</v>
      </c>
      <c r="L126" s="28">
        <f>SUM(L129:L131)</f>
        <v>0</v>
      </c>
      <c r="M126" s="28">
        <f>SUM(M129:M131)</f>
        <v>0</v>
      </c>
      <c r="N126" s="28">
        <f t="shared" si="171"/>
        <v>0</v>
      </c>
      <c r="O126" s="28">
        <f>SUM(O128:O131)</f>
        <v>0</v>
      </c>
      <c r="P126" s="28">
        <f t="shared" ref="P126:Q126" si="175">SUM(P128:P131)</f>
        <v>0</v>
      </c>
      <c r="Q126" s="28">
        <f t="shared" si="175"/>
        <v>0</v>
      </c>
      <c r="R126" s="28">
        <f t="shared" si="172"/>
        <v>0</v>
      </c>
      <c r="S126" s="28">
        <f>SUM(S128:S131)</f>
        <v>0</v>
      </c>
      <c r="T126" s="28">
        <f t="shared" ref="T126:U126" si="176">SUM(T128:T131)</f>
        <v>0</v>
      </c>
      <c r="U126" s="28">
        <f t="shared" si="176"/>
        <v>0</v>
      </c>
      <c r="V126" s="38" t="e">
        <f t="shared" si="142"/>
        <v>#DIV/0!</v>
      </c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</row>
    <row r="127" spans="1:101" ht="22.5" customHeight="1">
      <c r="A127" s="14"/>
      <c r="B127" s="31" t="s">
        <v>14</v>
      </c>
      <c r="C127" s="57"/>
      <c r="D127" s="57"/>
      <c r="E127" s="57"/>
      <c r="F127" s="28"/>
      <c r="G127" s="28"/>
      <c r="H127" s="28"/>
      <c r="I127" s="28"/>
      <c r="J127" s="28"/>
      <c r="K127" s="28"/>
      <c r="L127" s="28"/>
      <c r="M127" s="28"/>
      <c r="N127" s="27"/>
      <c r="O127" s="28"/>
      <c r="P127" s="28"/>
      <c r="Q127" s="28"/>
      <c r="R127" s="27"/>
      <c r="S127" s="28"/>
      <c r="T127" s="28"/>
      <c r="U127" s="28"/>
      <c r="V127" s="38"/>
    </row>
    <row r="128" spans="1:101" ht="52.5" customHeight="1">
      <c r="A128" s="14"/>
      <c r="B128" s="65" t="s">
        <v>288</v>
      </c>
      <c r="C128" s="101" t="s">
        <v>214</v>
      </c>
      <c r="D128" s="101" t="s">
        <v>74</v>
      </c>
      <c r="E128" s="100" t="s">
        <v>287</v>
      </c>
      <c r="F128" s="28">
        <f t="shared" si="134"/>
        <v>0</v>
      </c>
      <c r="G128" s="33"/>
      <c r="H128" s="28"/>
      <c r="I128" s="28"/>
      <c r="J128" s="28">
        <f t="shared" ref="J128" si="177">K128+L128+M128</f>
        <v>0</v>
      </c>
      <c r="K128" s="28"/>
      <c r="L128" s="28"/>
      <c r="M128" s="28"/>
      <c r="N128" s="27">
        <f t="shared" ref="N128:N133" si="178">O128+P128+Q128</f>
        <v>0</v>
      </c>
      <c r="O128" s="28"/>
      <c r="P128" s="28"/>
      <c r="Q128" s="28"/>
      <c r="R128" s="27">
        <f t="shared" ref="R128:R133" si="179">S128+T128+U128</f>
        <v>0</v>
      </c>
      <c r="S128" s="28"/>
      <c r="T128" s="28"/>
      <c r="U128" s="28"/>
      <c r="V128" s="38"/>
    </row>
    <row r="129" spans="1:101" ht="70.5" customHeight="1">
      <c r="A129" s="39"/>
      <c r="B129" s="41" t="s">
        <v>185</v>
      </c>
      <c r="C129" s="35" t="s">
        <v>187</v>
      </c>
      <c r="D129" s="36" t="s">
        <v>15</v>
      </c>
      <c r="E129" s="35" t="s">
        <v>135</v>
      </c>
      <c r="F129" s="28">
        <f t="shared" si="134"/>
        <v>0</v>
      </c>
      <c r="G129" s="33"/>
      <c r="H129" s="33"/>
      <c r="I129" s="33"/>
      <c r="J129" s="28">
        <f t="shared" ref="J129:J133" si="180">K129+L129+M129</f>
        <v>0</v>
      </c>
      <c r="K129" s="33"/>
      <c r="L129" s="33"/>
      <c r="M129" s="33"/>
      <c r="N129" s="27">
        <f t="shared" si="178"/>
        <v>0</v>
      </c>
      <c r="O129" s="33"/>
      <c r="P129" s="33"/>
      <c r="Q129" s="33"/>
      <c r="R129" s="27">
        <f t="shared" si="179"/>
        <v>0</v>
      </c>
      <c r="S129" s="33"/>
      <c r="T129" s="33"/>
      <c r="U129" s="33"/>
      <c r="V129" s="63" t="e">
        <f t="shared" si="142"/>
        <v>#DIV/0!</v>
      </c>
    </row>
    <row r="130" spans="1:101" ht="69.75" customHeight="1">
      <c r="A130" s="39"/>
      <c r="B130" s="41" t="s">
        <v>185</v>
      </c>
      <c r="C130" s="35" t="s">
        <v>205</v>
      </c>
      <c r="D130" s="36" t="s">
        <v>43</v>
      </c>
      <c r="E130" s="35" t="s">
        <v>135</v>
      </c>
      <c r="F130" s="28">
        <f t="shared" si="134"/>
        <v>0</v>
      </c>
      <c r="G130" s="33"/>
      <c r="H130" s="33"/>
      <c r="I130" s="33"/>
      <c r="J130" s="28">
        <f t="shared" si="180"/>
        <v>0</v>
      </c>
      <c r="K130" s="33"/>
      <c r="L130" s="33"/>
      <c r="M130" s="33"/>
      <c r="N130" s="27">
        <f t="shared" si="178"/>
        <v>0</v>
      </c>
      <c r="O130" s="33"/>
      <c r="P130" s="33"/>
      <c r="Q130" s="33"/>
      <c r="R130" s="27">
        <f t="shared" si="179"/>
        <v>0</v>
      </c>
      <c r="S130" s="33"/>
      <c r="T130" s="33"/>
      <c r="U130" s="33"/>
      <c r="V130" s="63" t="e">
        <f t="shared" si="142"/>
        <v>#DIV/0!</v>
      </c>
    </row>
    <row r="131" spans="1:101" ht="70.5" customHeight="1">
      <c r="A131" s="39"/>
      <c r="B131" s="41" t="s">
        <v>185</v>
      </c>
      <c r="C131" s="35" t="s">
        <v>214</v>
      </c>
      <c r="D131" s="36" t="s">
        <v>74</v>
      </c>
      <c r="E131" s="35" t="s">
        <v>135</v>
      </c>
      <c r="F131" s="28">
        <f t="shared" si="134"/>
        <v>0</v>
      </c>
      <c r="G131" s="33"/>
      <c r="H131" s="33"/>
      <c r="I131" s="33"/>
      <c r="J131" s="28">
        <f t="shared" si="180"/>
        <v>0</v>
      </c>
      <c r="K131" s="33"/>
      <c r="L131" s="33"/>
      <c r="M131" s="33"/>
      <c r="N131" s="27">
        <f t="shared" si="178"/>
        <v>0</v>
      </c>
      <c r="O131" s="33"/>
      <c r="P131" s="33"/>
      <c r="Q131" s="33"/>
      <c r="R131" s="27">
        <f t="shared" si="179"/>
        <v>0</v>
      </c>
      <c r="S131" s="33"/>
      <c r="T131" s="33"/>
      <c r="U131" s="33"/>
      <c r="V131" s="63" t="e">
        <f t="shared" si="142"/>
        <v>#DIV/0!</v>
      </c>
    </row>
    <row r="132" spans="1:101" s="66" customFormat="1" ht="28.5" customHeight="1">
      <c r="A132" s="19" t="s">
        <v>75</v>
      </c>
      <c r="B132" s="20" t="s">
        <v>76</v>
      </c>
      <c r="C132" s="21" t="s">
        <v>12</v>
      </c>
      <c r="D132" s="21" t="s">
        <v>12</v>
      </c>
      <c r="E132" s="21" t="s">
        <v>12</v>
      </c>
      <c r="F132" s="45">
        <f>G132+H132+I132</f>
        <v>0</v>
      </c>
      <c r="G132" s="45">
        <f>G133+G146+G151</f>
        <v>0</v>
      </c>
      <c r="H132" s="45">
        <f>H133+H146+H151</f>
        <v>0</v>
      </c>
      <c r="I132" s="45">
        <f>I133+I146+I151</f>
        <v>0</v>
      </c>
      <c r="J132" s="45">
        <f t="shared" si="180"/>
        <v>0</v>
      </c>
      <c r="K132" s="45">
        <f>K133+K146+K151</f>
        <v>0</v>
      </c>
      <c r="L132" s="45">
        <f>L133+L146+L151</f>
        <v>0</v>
      </c>
      <c r="M132" s="45">
        <f>M133+M146+M151</f>
        <v>0</v>
      </c>
      <c r="N132" s="45">
        <f t="shared" si="178"/>
        <v>0</v>
      </c>
      <c r="O132" s="45">
        <f>O133+O146+O151</f>
        <v>0</v>
      </c>
      <c r="P132" s="45">
        <f>P133+P146+P151</f>
        <v>0</v>
      </c>
      <c r="Q132" s="45">
        <f>Q133+Q146+Q151</f>
        <v>0</v>
      </c>
      <c r="R132" s="45">
        <f t="shared" si="179"/>
        <v>0</v>
      </c>
      <c r="S132" s="45">
        <f>S133+S146+S151</f>
        <v>0</v>
      </c>
      <c r="T132" s="45">
        <f>T133+T146+T151</f>
        <v>0</v>
      </c>
      <c r="U132" s="45">
        <f>U133+U146+U151</f>
        <v>0</v>
      </c>
      <c r="V132" s="46" t="e">
        <f t="shared" si="142"/>
        <v>#DIV/0!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</row>
    <row r="133" spans="1:101" ht="35.25" customHeight="1">
      <c r="A133" s="11" t="s">
        <v>77</v>
      </c>
      <c r="B133" s="25" t="s">
        <v>78</v>
      </c>
      <c r="C133" s="37" t="s">
        <v>12</v>
      </c>
      <c r="D133" s="37" t="s">
        <v>12</v>
      </c>
      <c r="E133" s="37" t="s">
        <v>12</v>
      </c>
      <c r="F133" s="28">
        <f t="shared" si="134"/>
        <v>0</v>
      </c>
      <c r="G133" s="28">
        <f>SUM(G135:G145)</f>
        <v>0</v>
      </c>
      <c r="H133" s="28">
        <f t="shared" ref="H133:I133" si="181">SUM(H135:H145)</f>
        <v>0</v>
      </c>
      <c r="I133" s="28">
        <f t="shared" si="181"/>
        <v>0</v>
      </c>
      <c r="J133" s="28">
        <f t="shared" si="180"/>
        <v>0</v>
      </c>
      <c r="K133" s="28">
        <f>SUM(K136:K145)</f>
        <v>0</v>
      </c>
      <c r="L133" s="28">
        <f>SUM(L136:L145)</f>
        <v>0</v>
      </c>
      <c r="M133" s="28">
        <f>SUM(M136:M145)</f>
        <v>0</v>
      </c>
      <c r="N133" s="27">
        <f t="shared" si="178"/>
        <v>0</v>
      </c>
      <c r="O133" s="28">
        <f>SUM(O135:O145)</f>
        <v>0</v>
      </c>
      <c r="P133" s="28">
        <f t="shared" ref="P133:Q133" si="182">SUM(P135:P145)</f>
        <v>0</v>
      </c>
      <c r="Q133" s="28">
        <f t="shared" si="182"/>
        <v>0</v>
      </c>
      <c r="R133" s="27">
        <f t="shared" si="179"/>
        <v>0</v>
      </c>
      <c r="S133" s="28">
        <f>SUM(S135:S145)</f>
        <v>0</v>
      </c>
      <c r="T133" s="28">
        <f t="shared" ref="T133:U133" si="183">SUM(T135:T145)</f>
        <v>0</v>
      </c>
      <c r="U133" s="28">
        <f t="shared" si="183"/>
        <v>0</v>
      </c>
      <c r="V133" s="38" t="e">
        <f t="shared" si="142"/>
        <v>#DIV/0!</v>
      </c>
    </row>
    <row r="134" spans="1:101" ht="18.75">
      <c r="A134" s="14"/>
      <c r="B134" s="31" t="s">
        <v>14</v>
      </c>
      <c r="C134" s="57"/>
      <c r="D134" s="57"/>
      <c r="E134" s="57"/>
      <c r="F134" s="28"/>
      <c r="G134" s="28"/>
      <c r="H134" s="28"/>
      <c r="I134" s="28"/>
      <c r="J134" s="28"/>
      <c r="K134" s="28"/>
      <c r="L134" s="28"/>
      <c r="M134" s="28"/>
      <c r="N134" s="27"/>
      <c r="O134" s="28"/>
      <c r="P134" s="28"/>
      <c r="Q134" s="28"/>
      <c r="R134" s="27"/>
      <c r="S134" s="28"/>
      <c r="T134" s="28"/>
      <c r="U134" s="28"/>
      <c r="V134" s="38"/>
    </row>
    <row r="135" spans="1:101" ht="60" customHeight="1">
      <c r="A135" s="14"/>
      <c r="B135" s="65" t="s">
        <v>322</v>
      </c>
      <c r="C135" s="101" t="s">
        <v>222</v>
      </c>
      <c r="D135" s="101" t="s">
        <v>79</v>
      </c>
      <c r="E135" s="100" t="s">
        <v>321</v>
      </c>
      <c r="F135" s="28">
        <f t="shared" si="134"/>
        <v>0</v>
      </c>
      <c r="G135" s="33"/>
      <c r="H135" s="33"/>
      <c r="I135" s="28"/>
      <c r="J135" s="28">
        <f t="shared" ref="J135" si="184">K135+L135+M135</f>
        <v>0</v>
      </c>
      <c r="K135" s="28"/>
      <c r="L135" s="28"/>
      <c r="M135" s="28"/>
      <c r="N135" s="28">
        <f t="shared" ref="N135:N144" si="185">O135+P135+Q135</f>
        <v>0</v>
      </c>
      <c r="O135" s="28"/>
      <c r="P135" s="28"/>
      <c r="Q135" s="28"/>
      <c r="R135" s="28">
        <f t="shared" ref="R135:R144" si="186">S135+T135+U135</f>
        <v>0</v>
      </c>
      <c r="S135" s="28"/>
      <c r="T135" s="28"/>
      <c r="U135" s="28"/>
      <c r="V135" s="38"/>
    </row>
    <row r="136" spans="1:101" ht="53.25" customHeight="1">
      <c r="A136" s="39"/>
      <c r="B136" s="41" t="s">
        <v>117</v>
      </c>
      <c r="C136" s="36" t="s">
        <v>202</v>
      </c>
      <c r="D136" s="36" t="s">
        <v>116</v>
      </c>
      <c r="E136" s="35" t="s">
        <v>118</v>
      </c>
      <c r="F136" s="28">
        <f t="shared" si="134"/>
        <v>0</v>
      </c>
      <c r="G136" s="33"/>
      <c r="H136" s="33"/>
      <c r="I136" s="28"/>
      <c r="J136" s="28">
        <f t="shared" ref="J136:J144" si="187">K136+L136+M136</f>
        <v>0</v>
      </c>
      <c r="K136" s="28"/>
      <c r="L136" s="28"/>
      <c r="M136" s="28"/>
      <c r="N136" s="28">
        <f t="shared" si="185"/>
        <v>0</v>
      </c>
      <c r="O136" s="28"/>
      <c r="P136" s="28"/>
      <c r="Q136" s="28"/>
      <c r="R136" s="28">
        <f t="shared" si="186"/>
        <v>0</v>
      </c>
      <c r="S136" s="28"/>
      <c r="T136" s="28"/>
      <c r="U136" s="28"/>
      <c r="V136" s="63" t="e">
        <f t="shared" si="142"/>
        <v>#DIV/0!</v>
      </c>
    </row>
    <row r="137" spans="1:101" ht="36.75" customHeight="1">
      <c r="A137" s="39"/>
      <c r="B137" s="41" t="s">
        <v>218</v>
      </c>
      <c r="C137" s="35" t="s">
        <v>188</v>
      </c>
      <c r="D137" s="36" t="s">
        <v>16</v>
      </c>
      <c r="E137" s="35" t="s">
        <v>220</v>
      </c>
      <c r="F137" s="28">
        <f t="shared" si="134"/>
        <v>0</v>
      </c>
      <c r="G137" s="33"/>
      <c r="H137" s="33"/>
      <c r="I137" s="33"/>
      <c r="J137" s="28">
        <f t="shared" si="187"/>
        <v>0</v>
      </c>
      <c r="K137" s="33"/>
      <c r="L137" s="33"/>
      <c r="M137" s="33"/>
      <c r="N137" s="28">
        <f t="shared" si="185"/>
        <v>0</v>
      </c>
      <c r="O137" s="33"/>
      <c r="P137" s="33"/>
      <c r="Q137" s="33"/>
      <c r="R137" s="28">
        <f t="shared" si="186"/>
        <v>0</v>
      </c>
      <c r="S137" s="33"/>
      <c r="T137" s="33"/>
      <c r="U137" s="33"/>
      <c r="V137" s="63" t="e">
        <f t="shared" si="142"/>
        <v>#DIV/0!</v>
      </c>
    </row>
    <row r="138" spans="1:101" ht="36.75" customHeight="1">
      <c r="A138" s="39"/>
      <c r="B138" s="41" t="s">
        <v>290</v>
      </c>
      <c r="C138" s="35" t="s">
        <v>188</v>
      </c>
      <c r="D138" s="36" t="s">
        <v>16</v>
      </c>
      <c r="E138" s="35" t="s">
        <v>289</v>
      </c>
      <c r="F138" s="28">
        <f t="shared" si="134"/>
        <v>0</v>
      </c>
      <c r="G138" s="33"/>
      <c r="H138" s="33"/>
      <c r="I138" s="33"/>
      <c r="J138" s="28">
        <f t="shared" si="187"/>
        <v>0</v>
      </c>
      <c r="K138" s="33"/>
      <c r="L138" s="33"/>
      <c r="M138" s="33"/>
      <c r="N138" s="28">
        <f t="shared" si="185"/>
        <v>0</v>
      </c>
      <c r="O138" s="33"/>
      <c r="P138" s="33"/>
      <c r="Q138" s="33"/>
      <c r="R138" s="28">
        <f t="shared" si="186"/>
        <v>0</v>
      </c>
      <c r="S138" s="33"/>
      <c r="T138" s="33"/>
      <c r="U138" s="33"/>
      <c r="V138" s="63"/>
    </row>
    <row r="139" spans="1:101" ht="90" customHeight="1">
      <c r="A139" s="39"/>
      <c r="B139" s="41" t="s">
        <v>155</v>
      </c>
      <c r="C139" s="35" t="s">
        <v>222</v>
      </c>
      <c r="D139" s="36" t="s">
        <v>79</v>
      </c>
      <c r="E139" s="35" t="s">
        <v>154</v>
      </c>
      <c r="F139" s="28">
        <f t="shared" si="134"/>
        <v>0</v>
      </c>
      <c r="G139" s="33"/>
      <c r="H139" s="33"/>
      <c r="I139" s="33"/>
      <c r="J139" s="28">
        <f t="shared" si="187"/>
        <v>0</v>
      </c>
      <c r="K139" s="33"/>
      <c r="L139" s="33"/>
      <c r="M139" s="33"/>
      <c r="N139" s="28">
        <f t="shared" si="185"/>
        <v>0</v>
      </c>
      <c r="O139" s="33"/>
      <c r="P139" s="33"/>
      <c r="Q139" s="33"/>
      <c r="R139" s="28">
        <f t="shared" si="186"/>
        <v>0</v>
      </c>
      <c r="S139" s="33"/>
      <c r="T139" s="33"/>
      <c r="U139" s="33"/>
      <c r="V139" s="63" t="e">
        <f t="shared" si="142"/>
        <v>#DIV/0!</v>
      </c>
    </row>
    <row r="140" spans="1:101" ht="68.25" customHeight="1">
      <c r="A140" s="39"/>
      <c r="B140" s="41" t="s">
        <v>157</v>
      </c>
      <c r="C140" s="35" t="s">
        <v>222</v>
      </c>
      <c r="D140" s="36" t="s">
        <v>79</v>
      </c>
      <c r="E140" s="35" t="s">
        <v>156</v>
      </c>
      <c r="F140" s="28">
        <f t="shared" ref="F140:F142" si="188">G140+H140+I140</f>
        <v>0</v>
      </c>
      <c r="G140" s="33"/>
      <c r="H140" s="33"/>
      <c r="I140" s="33"/>
      <c r="J140" s="28">
        <f t="shared" ref="J140:J142" si="189">K140+L140+M140</f>
        <v>0</v>
      </c>
      <c r="K140" s="33"/>
      <c r="L140" s="33"/>
      <c r="M140" s="33"/>
      <c r="N140" s="28">
        <f t="shared" ref="N140:N142" si="190">O140+P140+Q140</f>
        <v>0</v>
      </c>
      <c r="O140" s="33"/>
      <c r="P140" s="33"/>
      <c r="Q140" s="33"/>
      <c r="R140" s="28">
        <f t="shared" ref="R140:R142" si="191">S140+T140+U140</f>
        <v>0</v>
      </c>
      <c r="S140" s="33"/>
      <c r="T140" s="33"/>
      <c r="U140" s="33"/>
      <c r="V140" s="63" t="e">
        <f t="shared" si="142"/>
        <v>#DIV/0!</v>
      </c>
    </row>
    <row r="141" spans="1:101" ht="33.75" customHeight="1">
      <c r="A141" s="39"/>
      <c r="B141" s="41" t="s">
        <v>293</v>
      </c>
      <c r="C141" s="35" t="s">
        <v>222</v>
      </c>
      <c r="D141" s="36" t="s">
        <v>79</v>
      </c>
      <c r="E141" s="35" t="s">
        <v>291</v>
      </c>
      <c r="F141" s="28">
        <f t="shared" si="188"/>
        <v>0</v>
      </c>
      <c r="G141" s="33"/>
      <c r="H141" s="33"/>
      <c r="I141" s="33"/>
      <c r="J141" s="28">
        <f t="shared" si="189"/>
        <v>0</v>
      </c>
      <c r="K141" s="33"/>
      <c r="L141" s="33"/>
      <c r="M141" s="33"/>
      <c r="N141" s="28">
        <f t="shared" si="190"/>
        <v>0</v>
      </c>
      <c r="O141" s="33"/>
      <c r="P141" s="33"/>
      <c r="Q141" s="33"/>
      <c r="R141" s="28">
        <f t="shared" si="191"/>
        <v>0</v>
      </c>
      <c r="S141" s="33"/>
      <c r="T141" s="33"/>
      <c r="U141" s="33"/>
      <c r="V141" s="63"/>
    </row>
    <row r="142" spans="1:101" ht="33.75" customHeight="1">
      <c r="A142" s="39"/>
      <c r="B142" s="41" t="s">
        <v>294</v>
      </c>
      <c r="C142" s="35" t="s">
        <v>222</v>
      </c>
      <c r="D142" s="36" t="s">
        <v>79</v>
      </c>
      <c r="E142" s="35" t="s">
        <v>292</v>
      </c>
      <c r="F142" s="28">
        <f t="shared" si="188"/>
        <v>0</v>
      </c>
      <c r="G142" s="33"/>
      <c r="H142" s="33"/>
      <c r="I142" s="33"/>
      <c r="J142" s="28">
        <f t="shared" si="189"/>
        <v>0</v>
      </c>
      <c r="K142" s="33"/>
      <c r="L142" s="33"/>
      <c r="M142" s="33"/>
      <c r="N142" s="28">
        <f t="shared" si="190"/>
        <v>0</v>
      </c>
      <c r="O142" s="33"/>
      <c r="P142" s="33"/>
      <c r="Q142" s="33"/>
      <c r="R142" s="28">
        <f t="shared" si="191"/>
        <v>0</v>
      </c>
      <c r="S142" s="33"/>
      <c r="T142" s="33"/>
      <c r="U142" s="33"/>
      <c r="V142" s="63"/>
    </row>
    <row r="143" spans="1:101" ht="35.25" customHeight="1">
      <c r="A143" s="39"/>
      <c r="B143" s="41" t="s">
        <v>219</v>
      </c>
      <c r="C143" s="35" t="s">
        <v>222</v>
      </c>
      <c r="D143" s="36" t="s">
        <v>79</v>
      </c>
      <c r="E143" s="35" t="s">
        <v>221</v>
      </c>
      <c r="F143" s="28">
        <f t="shared" si="134"/>
        <v>0</v>
      </c>
      <c r="G143" s="33"/>
      <c r="H143" s="33"/>
      <c r="I143" s="33"/>
      <c r="J143" s="28">
        <f t="shared" si="187"/>
        <v>0</v>
      </c>
      <c r="K143" s="33"/>
      <c r="L143" s="33"/>
      <c r="M143" s="33"/>
      <c r="N143" s="28">
        <f t="shared" si="185"/>
        <v>0</v>
      </c>
      <c r="O143" s="33"/>
      <c r="P143" s="33"/>
      <c r="Q143" s="33"/>
      <c r="R143" s="28">
        <f t="shared" si="186"/>
        <v>0</v>
      </c>
      <c r="S143" s="33"/>
      <c r="T143" s="33"/>
      <c r="U143" s="33"/>
      <c r="V143" s="63" t="e">
        <f t="shared" si="142"/>
        <v>#DIV/0!</v>
      </c>
    </row>
    <row r="144" spans="1:101" ht="42" customHeight="1">
      <c r="A144" s="39"/>
      <c r="B144" s="41" t="s">
        <v>296</v>
      </c>
      <c r="C144" s="35" t="s">
        <v>188</v>
      </c>
      <c r="D144" s="36" t="s">
        <v>16</v>
      </c>
      <c r="E144" s="35" t="s">
        <v>295</v>
      </c>
      <c r="F144" s="28">
        <f t="shared" si="134"/>
        <v>0</v>
      </c>
      <c r="G144" s="33"/>
      <c r="H144" s="33"/>
      <c r="I144" s="33"/>
      <c r="J144" s="28">
        <f t="shared" si="187"/>
        <v>0</v>
      </c>
      <c r="K144" s="33"/>
      <c r="L144" s="33"/>
      <c r="M144" s="33"/>
      <c r="N144" s="28">
        <f t="shared" si="185"/>
        <v>0</v>
      </c>
      <c r="O144" s="33"/>
      <c r="P144" s="33"/>
      <c r="Q144" s="33"/>
      <c r="R144" s="28">
        <f t="shared" si="186"/>
        <v>0</v>
      </c>
      <c r="S144" s="33"/>
      <c r="T144" s="33"/>
      <c r="U144" s="33"/>
      <c r="V144" s="63"/>
    </row>
    <row r="145" spans="1:101" ht="39" customHeight="1">
      <c r="A145" s="39"/>
      <c r="B145" s="41" t="s">
        <v>243</v>
      </c>
      <c r="C145" s="35" t="s">
        <v>222</v>
      </c>
      <c r="D145" s="36" t="s">
        <v>79</v>
      </c>
      <c r="E145" s="35" t="s">
        <v>244</v>
      </c>
      <c r="F145" s="28">
        <f t="shared" ref="F145" si="192">G145+H145+I145</f>
        <v>0</v>
      </c>
      <c r="G145" s="33"/>
      <c r="H145" s="33"/>
      <c r="I145" s="33"/>
      <c r="J145" s="28">
        <f t="shared" ref="J145" si="193">K145+L145+M145</f>
        <v>0</v>
      </c>
      <c r="K145" s="33"/>
      <c r="L145" s="33"/>
      <c r="M145" s="33"/>
      <c r="N145" s="28">
        <f t="shared" ref="N145" si="194">O145+P145+Q145</f>
        <v>0</v>
      </c>
      <c r="O145" s="33"/>
      <c r="P145" s="33"/>
      <c r="Q145" s="33"/>
      <c r="R145" s="28">
        <f t="shared" ref="R145" si="195">S145+T145+U145</f>
        <v>0</v>
      </c>
      <c r="S145" s="33"/>
      <c r="T145" s="33"/>
      <c r="U145" s="33"/>
      <c r="V145" s="63" t="e">
        <f t="shared" si="142"/>
        <v>#DIV/0!</v>
      </c>
    </row>
    <row r="146" spans="1:101" ht="18.75">
      <c r="A146" s="24" t="s">
        <v>80</v>
      </c>
      <c r="B146" s="48" t="s">
        <v>81</v>
      </c>
      <c r="C146" s="62" t="s">
        <v>12</v>
      </c>
      <c r="D146" s="62" t="s">
        <v>12</v>
      </c>
      <c r="E146" s="62" t="s">
        <v>12</v>
      </c>
      <c r="F146" s="28">
        <f t="shared" si="134"/>
        <v>0</v>
      </c>
      <c r="G146" s="28">
        <f>SUM(G148:G150)</f>
        <v>0</v>
      </c>
      <c r="H146" s="28">
        <f>SUM(H148:H150)</f>
        <v>0</v>
      </c>
      <c r="I146" s="28">
        <f>SUM(I148:I150)</f>
        <v>0</v>
      </c>
      <c r="J146" s="28">
        <f t="shared" ref="J146" si="196">K146+L146+M146</f>
        <v>0</v>
      </c>
      <c r="K146" s="28">
        <f>SUM(K148:K150)</f>
        <v>0</v>
      </c>
      <c r="L146" s="28">
        <f>SUM(L148:L150)</f>
        <v>0</v>
      </c>
      <c r="M146" s="28">
        <f>SUM(M148:M150)</f>
        <v>0</v>
      </c>
      <c r="N146" s="28">
        <f t="shared" ref="N146" si="197">O146+P146+Q146</f>
        <v>0</v>
      </c>
      <c r="O146" s="28">
        <f>SUM(O148:O150)</f>
        <v>0</v>
      </c>
      <c r="P146" s="28">
        <f>SUM(P148:P150)</f>
        <v>0</v>
      </c>
      <c r="Q146" s="28">
        <f>SUM(Q148:Q150)</f>
        <v>0</v>
      </c>
      <c r="R146" s="28">
        <f t="shared" ref="R146" si="198">S146+T146+U146</f>
        <v>0</v>
      </c>
      <c r="S146" s="28">
        <f>SUM(S148:S150)</f>
        <v>0</v>
      </c>
      <c r="T146" s="28">
        <f>SUM(T148:T150)</f>
        <v>0</v>
      </c>
      <c r="U146" s="28">
        <f>SUM(U148:U150)</f>
        <v>0</v>
      </c>
      <c r="V146" s="38" t="e">
        <f t="shared" si="142"/>
        <v>#DIV/0!</v>
      </c>
    </row>
    <row r="147" spans="1:101" ht="18.75">
      <c r="A147" s="39"/>
      <c r="B147" s="61" t="s">
        <v>14</v>
      </c>
      <c r="C147" s="32"/>
      <c r="D147" s="42"/>
      <c r="E147" s="32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38"/>
    </row>
    <row r="148" spans="1:101" ht="39" customHeight="1">
      <c r="A148" s="39"/>
      <c r="B148" s="41" t="s">
        <v>82</v>
      </c>
      <c r="C148" s="35" t="s">
        <v>222</v>
      </c>
      <c r="D148" s="36" t="s">
        <v>79</v>
      </c>
      <c r="E148" s="35" t="s">
        <v>130</v>
      </c>
      <c r="F148" s="28">
        <f t="shared" si="134"/>
        <v>0</v>
      </c>
      <c r="G148" s="33"/>
      <c r="H148" s="33"/>
      <c r="I148" s="33"/>
      <c r="J148" s="28">
        <f>K148+L148+M148</f>
        <v>0</v>
      </c>
      <c r="K148" s="33"/>
      <c r="L148" s="33"/>
      <c r="M148" s="33"/>
      <c r="N148" s="28">
        <f t="shared" ref="N148:N155" si="199">O148+P148+Q148</f>
        <v>0</v>
      </c>
      <c r="O148" s="33"/>
      <c r="P148" s="33"/>
      <c r="Q148" s="33"/>
      <c r="R148" s="28">
        <f>S148+T148+U148</f>
        <v>0</v>
      </c>
      <c r="S148" s="33"/>
      <c r="T148" s="33"/>
      <c r="U148" s="33"/>
      <c r="V148" s="63" t="e">
        <f t="shared" si="142"/>
        <v>#DIV/0!</v>
      </c>
    </row>
    <row r="149" spans="1:101" ht="55.5" customHeight="1">
      <c r="A149" s="39"/>
      <c r="B149" s="41" t="s">
        <v>159</v>
      </c>
      <c r="C149" s="35" t="s">
        <v>222</v>
      </c>
      <c r="D149" s="36" t="s">
        <v>79</v>
      </c>
      <c r="E149" s="35" t="s">
        <v>158</v>
      </c>
      <c r="F149" s="28">
        <f t="shared" si="134"/>
        <v>0</v>
      </c>
      <c r="G149" s="33"/>
      <c r="H149" s="33"/>
      <c r="I149" s="33"/>
      <c r="J149" s="28">
        <f>K149+L149+M149</f>
        <v>0</v>
      </c>
      <c r="K149" s="33"/>
      <c r="L149" s="33"/>
      <c r="M149" s="33"/>
      <c r="N149" s="28">
        <f t="shared" si="199"/>
        <v>0</v>
      </c>
      <c r="O149" s="33"/>
      <c r="P149" s="33"/>
      <c r="Q149" s="33"/>
      <c r="R149" s="28">
        <f>S149+T149+U149</f>
        <v>0</v>
      </c>
      <c r="S149" s="33"/>
      <c r="T149" s="33"/>
      <c r="U149" s="33"/>
      <c r="V149" s="63" t="e">
        <f t="shared" si="142"/>
        <v>#DIV/0!</v>
      </c>
    </row>
    <row r="150" spans="1:101" ht="85.5" customHeight="1">
      <c r="A150" s="39"/>
      <c r="B150" s="41" t="s">
        <v>132</v>
      </c>
      <c r="C150" s="35" t="s">
        <v>222</v>
      </c>
      <c r="D150" s="36" t="s">
        <v>79</v>
      </c>
      <c r="E150" s="35" t="s">
        <v>131</v>
      </c>
      <c r="F150" s="28">
        <f t="shared" si="134"/>
        <v>0</v>
      </c>
      <c r="G150" s="33"/>
      <c r="H150" s="33"/>
      <c r="I150" s="33"/>
      <c r="J150" s="28">
        <f>K150+L150+M150</f>
        <v>0</v>
      </c>
      <c r="K150" s="33"/>
      <c r="L150" s="33"/>
      <c r="M150" s="33"/>
      <c r="N150" s="28">
        <f t="shared" si="199"/>
        <v>0</v>
      </c>
      <c r="O150" s="33"/>
      <c r="P150" s="33"/>
      <c r="Q150" s="33"/>
      <c r="R150" s="28">
        <f>S150+T150+U150</f>
        <v>0</v>
      </c>
      <c r="S150" s="33"/>
      <c r="T150" s="33"/>
      <c r="U150" s="33"/>
      <c r="V150" s="63" t="e">
        <f t="shared" si="142"/>
        <v>#DIV/0!</v>
      </c>
    </row>
    <row r="151" spans="1:101" ht="20.25" customHeight="1">
      <c r="A151" s="24" t="s">
        <v>144</v>
      </c>
      <c r="B151" s="48" t="s">
        <v>234</v>
      </c>
      <c r="C151" s="62" t="s">
        <v>12</v>
      </c>
      <c r="D151" s="62" t="s">
        <v>12</v>
      </c>
      <c r="E151" s="62" t="s">
        <v>12</v>
      </c>
      <c r="F151" s="28">
        <f t="shared" ref="F151" si="200">G151+H151+I151</f>
        <v>0</v>
      </c>
      <c r="G151" s="28">
        <f>SUM(G153)</f>
        <v>0</v>
      </c>
      <c r="H151" s="28">
        <f t="shared" ref="H151:I151" si="201">SUM(H153)</f>
        <v>0</v>
      </c>
      <c r="I151" s="28">
        <f t="shared" si="201"/>
        <v>0</v>
      </c>
      <c r="J151" s="28">
        <f t="shared" ref="J151" si="202">K151+L151+M151</f>
        <v>0</v>
      </c>
      <c r="K151" s="28">
        <f>SUM(K153)</f>
        <v>0</v>
      </c>
      <c r="L151" s="28">
        <f t="shared" ref="L151:M151" si="203">SUM(L153)</f>
        <v>0</v>
      </c>
      <c r="M151" s="28">
        <f t="shared" si="203"/>
        <v>0</v>
      </c>
      <c r="N151" s="28">
        <f t="shared" si="199"/>
        <v>0</v>
      </c>
      <c r="O151" s="28">
        <f>SUM(O153)</f>
        <v>0</v>
      </c>
      <c r="P151" s="28">
        <f t="shared" ref="P151:Q151" si="204">SUM(P153)</f>
        <v>0</v>
      </c>
      <c r="Q151" s="28">
        <f t="shared" si="204"/>
        <v>0</v>
      </c>
      <c r="R151" s="28">
        <f>S151+T151+U151</f>
        <v>0</v>
      </c>
      <c r="S151" s="28">
        <f>SUM(S153)</f>
        <v>0</v>
      </c>
      <c r="T151" s="28">
        <f t="shared" ref="T151:U151" si="205">SUM(T153)</f>
        <v>0</v>
      </c>
      <c r="U151" s="28">
        <f t="shared" si="205"/>
        <v>0</v>
      </c>
      <c r="V151" s="38" t="e">
        <f t="shared" ref="V151" si="206">J151/F151</f>
        <v>#DIV/0!</v>
      </c>
    </row>
    <row r="152" spans="1:101" ht="23.25" customHeight="1">
      <c r="A152" s="39"/>
      <c r="B152" s="61" t="s">
        <v>14</v>
      </c>
      <c r="C152" s="32"/>
      <c r="D152" s="42"/>
      <c r="E152" s="32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38"/>
    </row>
    <row r="153" spans="1:101" ht="27" customHeight="1">
      <c r="A153" s="39"/>
      <c r="B153" s="41"/>
      <c r="C153" s="35"/>
      <c r="D153" s="36"/>
      <c r="E153" s="35"/>
      <c r="F153" s="28">
        <f t="shared" ref="F153" si="207">G153+H153+I153</f>
        <v>0</v>
      </c>
      <c r="G153" s="33"/>
      <c r="H153" s="33"/>
      <c r="I153" s="33"/>
      <c r="J153" s="28">
        <f>K153+L153+M153</f>
        <v>0</v>
      </c>
      <c r="K153" s="33"/>
      <c r="L153" s="33"/>
      <c r="M153" s="33"/>
      <c r="N153" s="28">
        <f t="shared" ref="N153" si="208">O153+P153+Q153</f>
        <v>0</v>
      </c>
      <c r="O153" s="33"/>
      <c r="P153" s="33"/>
      <c r="Q153" s="33"/>
      <c r="R153" s="28">
        <f>S153+T153+U153</f>
        <v>0</v>
      </c>
      <c r="S153" s="33"/>
      <c r="T153" s="33"/>
      <c r="U153" s="33"/>
      <c r="V153" s="63" t="e">
        <f t="shared" ref="V153" si="209">J153/F153</f>
        <v>#DIV/0!</v>
      </c>
    </row>
    <row r="154" spans="1:101" s="66" customFormat="1" ht="78.75" customHeight="1">
      <c r="A154" s="19" t="s">
        <v>83</v>
      </c>
      <c r="B154" s="60" t="s">
        <v>84</v>
      </c>
      <c r="C154" s="21" t="s">
        <v>12</v>
      </c>
      <c r="D154" s="21" t="s">
        <v>12</v>
      </c>
      <c r="E154" s="21" t="s">
        <v>12</v>
      </c>
      <c r="F154" s="45">
        <f>G154+H154+I154</f>
        <v>0</v>
      </c>
      <c r="G154" s="45">
        <f>G155+G158+G162</f>
        <v>0</v>
      </c>
      <c r="H154" s="45">
        <f>H155+H158+H162</f>
        <v>0</v>
      </c>
      <c r="I154" s="45">
        <f>I155+I158+I162</f>
        <v>0</v>
      </c>
      <c r="J154" s="45">
        <f>K154+L154+M154</f>
        <v>0</v>
      </c>
      <c r="K154" s="45">
        <f>K155+K158+K162</f>
        <v>0</v>
      </c>
      <c r="L154" s="45">
        <f>L155+L158+L162</f>
        <v>0</v>
      </c>
      <c r="M154" s="45">
        <f>M155+M158+M162</f>
        <v>0</v>
      </c>
      <c r="N154" s="45">
        <f>O154+P154+Q154</f>
        <v>0</v>
      </c>
      <c r="O154" s="45">
        <f>O155+O158+O162</f>
        <v>0</v>
      </c>
      <c r="P154" s="45">
        <f>P155+P158+P162</f>
        <v>0</v>
      </c>
      <c r="Q154" s="45">
        <f>Q155+Q158+Q162</f>
        <v>0</v>
      </c>
      <c r="R154" s="45">
        <f t="shared" ref="R154:R155" si="210">S154+T154+U154</f>
        <v>0</v>
      </c>
      <c r="S154" s="45">
        <f>S155+S158+S162</f>
        <v>0</v>
      </c>
      <c r="T154" s="45">
        <f>T155+T158+T162</f>
        <v>0</v>
      </c>
      <c r="U154" s="45">
        <f>U155+U158+U162</f>
        <v>0</v>
      </c>
      <c r="V154" s="46" t="e">
        <f t="shared" ref="V154:V178" si="211">J154/F154</f>
        <v>#DIV/0!</v>
      </c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</row>
    <row r="155" spans="1:101" ht="56.25" customHeight="1">
      <c r="A155" s="11" t="s">
        <v>85</v>
      </c>
      <c r="B155" s="25" t="s">
        <v>223</v>
      </c>
      <c r="C155" s="37" t="s">
        <v>12</v>
      </c>
      <c r="D155" s="37" t="s">
        <v>12</v>
      </c>
      <c r="E155" s="37" t="s">
        <v>12</v>
      </c>
      <c r="F155" s="27">
        <f t="shared" ref="F155:F179" si="212">G155+H155+I155</f>
        <v>0</v>
      </c>
      <c r="G155" s="28">
        <f>SUM(G157:G157)</f>
        <v>0</v>
      </c>
      <c r="H155" s="28">
        <f>SUM(H157:H157)</f>
        <v>0</v>
      </c>
      <c r="I155" s="28">
        <f>SUM(I157:I157)</f>
        <v>0</v>
      </c>
      <c r="J155" s="27">
        <f t="shared" ref="J155" si="213">K155+L155+M155</f>
        <v>0</v>
      </c>
      <c r="K155" s="28">
        <f>SUM(K157:K157)</f>
        <v>0</v>
      </c>
      <c r="L155" s="28">
        <f>SUM(L157:L157)</f>
        <v>0</v>
      </c>
      <c r="M155" s="28">
        <f>SUM(M157:M157)</f>
        <v>0</v>
      </c>
      <c r="N155" s="27">
        <f t="shared" si="199"/>
        <v>0</v>
      </c>
      <c r="O155" s="28">
        <f>SUM(O157:O157)</f>
        <v>0</v>
      </c>
      <c r="P155" s="28">
        <f>SUM(P157:P157)</f>
        <v>0</v>
      </c>
      <c r="Q155" s="28">
        <f>SUM(Q157:Q157)</f>
        <v>0</v>
      </c>
      <c r="R155" s="27">
        <f t="shared" si="210"/>
        <v>0</v>
      </c>
      <c r="S155" s="28">
        <f>SUM(S157:S157)</f>
        <v>0</v>
      </c>
      <c r="T155" s="28">
        <f>SUM(T157:T157)</f>
        <v>0</v>
      </c>
      <c r="U155" s="28">
        <f>SUM(U157:U157)</f>
        <v>0</v>
      </c>
      <c r="V155" s="29" t="e">
        <f t="shared" si="211"/>
        <v>#DIV/0!</v>
      </c>
    </row>
    <row r="156" spans="1:101" ht="18.75">
      <c r="A156" s="14"/>
      <c r="B156" s="65" t="s">
        <v>14</v>
      </c>
      <c r="C156" s="57"/>
      <c r="D156" s="57"/>
      <c r="E156" s="57"/>
      <c r="F156" s="28"/>
      <c r="G156" s="28"/>
      <c r="H156" s="28"/>
      <c r="I156" s="28"/>
      <c r="J156" s="28"/>
      <c r="K156" s="28"/>
      <c r="L156" s="28"/>
      <c r="M156" s="28"/>
      <c r="N156" s="27"/>
      <c r="O156" s="28"/>
      <c r="P156" s="28"/>
      <c r="Q156" s="28"/>
      <c r="R156" s="27"/>
      <c r="S156" s="28"/>
      <c r="T156" s="28"/>
      <c r="U156" s="28"/>
      <c r="V156" s="38"/>
    </row>
    <row r="157" spans="1:101" ht="116.25" customHeight="1">
      <c r="A157" s="49"/>
      <c r="B157" s="91" t="s">
        <v>238</v>
      </c>
      <c r="C157" s="51" t="s">
        <v>225</v>
      </c>
      <c r="D157" s="52" t="s">
        <v>56</v>
      </c>
      <c r="E157" s="51" t="s">
        <v>148</v>
      </c>
      <c r="F157" s="67">
        <f t="shared" si="212"/>
        <v>0</v>
      </c>
      <c r="G157" s="53"/>
      <c r="H157" s="53"/>
      <c r="I157" s="53"/>
      <c r="J157" s="67">
        <f t="shared" ref="J157:J158" si="214">K157+L157+M157</f>
        <v>0</v>
      </c>
      <c r="K157" s="53"/>
      <c r="L157" s="53"/>
      <c r="M157" s="53"/>
      <c r="N157" s="67">
        <f t="shared" ref="N157:N158" si="215">O157+P157+Q157</f>
        <v>0</v>
      </c>
      <c r="O157" s="53"/>
      <c r="P157" s="53"/>
      <c r="Q157" s="53"/>
      <c r="R157" s="67">
        <f t="shared" ref="R157:R158" si="216">S157+T157+U157</f>
        <v>0</v>
      </c>
      <c r="S157" s="53"/>
      <c r="T157" s="53"/>
      <c r="U157" s="53"/>
      <c r="V157" s="68" t="e">
        <f t="shared" si="211"/>
        <v>#DIV/0!</v>
      </c>
    </row>
    <row r="158" spans="1:101" ht="54.75" customHeight="1">
      <c r="A158" s="24" t="s">
        <v>86</v>
      </c>
      <c r="B158" s="48" t="s">
        <v>224</v>
      </c>
      <c r="C158" s="26" t="s">
        <v>12</v>
      </c>
      <c r="D158" s="26" t="s">
        <v>12</v>
      </c>
      <c r="E158" s="26" t="s">
        <v>12</v>
      </c>
      <c r="F158" s="28">
        <f>G158+H158+I158</f>
        <v>0</v>
      </c>
      <c r="G158" s="28">
        <f>SUM(G160:G161)</f>
        <v>0</v>
      </c>
      <c r="H158" s="28">
        <f>SUM(H160:H161)</f>
        <v>0</v>
      </c>
      <c r="I158" s="28">
        <f>SUM(I160:I161)</f>
        <v>0</v>
      </c>
      <c r="J158" s="28">
        <f t="shared" si="214"/>
        <v>0</v>
      </c>
      <c r="K158" s="28">
        <f>SUM(K160:K161)</f>
        <v>0</v>
      </c>
      <c r="L158" s="28">
        <f>SUM(L160:L161)</f>
        <v>0</v>
      </c>
      <c r="M158" s="28">
        <f>SUM(M160:M161)</f>
        <v>0</v>
      </c>
      <c r="N158" s="27">
        <f t="shared" si="215"/>
        <v>0</v>
      </c>
      <c r="O158" s="28">
        <f>SUM(O160:O161)</f>
        <v>0</v>
      </c>
      <c r="P158" s="28">
        <f>SUM(P160:P161)</f>
        <v>0</v>
      </c>
      <c r="Q158" s="28">
        <f>SUM(Q160:Q161)</f>
        <v>0</v>
      </c>
      <c r="R158" s="27">
        <f t="shared" si="216"/>
        <v>0</v>
      </c>
      <c r="S158" s="28">
        <f>SUM(S160:S161)</f>
        <v>0</v>
      </c>
      <c r="T158" s="28">
        <f>SUM(T160:T161)</f>
        <v>0</v>
      </c>
      <c r="U158" s="28">
        <f>SUM(U160:U161)</f>
        <v>0</v>
      </c>
      <c r="V158" s="29" t="e">
        <f t="shared" si="211"/>
        <v>#DIV/0!</v>
      </c>
    </row>
    <row r="159" spans="1:101" ht="18.75">
      <c r="A159" s="39"/>
      <c r="B159" s="61" t="s">
        <v>14</v>
      </c>
      <c r="C159" s="32"/>
      <c r="D159" s="32"/>
      <c r="E159" s="32"/>
      <c r="F159" s="28"/>
      <c r="G159" s="28"/>
      <c r="H159" s="28"/>
      <c r="I159" s="28"/>
      <c r="J159" s="28"/>
      <c r="K159" s="28"/>
      <c r="L159" s="28"/>
      <c r="M159" s="28"/>
      <c r="N159" s="27"/>
      <c r="O159" s="28"/>
      <c r="P159" s="28"/>
      <c r="Q159" s="28"/>
      <c r="R159" s="27"/>
      <c r="S159" s="28"/>
      <c r="T159" s="28"/>
      <c r="U159" s="28"/>
      <c r="V159" s="38"/>
    </row>
    <row r="160" spans="1:101" ht="141.75" customHeight="1">
      <c r="A160" s="39"/>
      <c r="B160" s="93" t="s">
        <v>241</v>
      </c>
      <c r="C160" s="51" t="s">
        <v>225</v>
      </c>
      <c r="D160" s="52" t="s">
        <v>56</v>
      </c>
      <c r="E160" s="35" t="s">
        <v>95</v>
      </c>
      <c r="F160" s="28">
        <f t="shared" ref="F160" si="217">G160+H160+I160</f>
        <v>0</v>
      </c>
      <c r="G160" s="33"/>
      <c r="H160" s="33"/>
      <c r="I160" s="33"/>
      <c r="J160" s="28">
        <f t="shared" ref="J160" si="218">K160+L160+M160</f>
        <v>0</v>
      </c>
      <c r="K160" s="33"/>
      <c r="L160" s="33"/>
      <c r="M160" s="33"/>
      <c r="N160" s="28">
        <f t="shared" ref="N160" si="219">O160+P160+Q160</f>
        <v>0</v>
      </c>
      <c r="O160" s="33"/>
      <c r="P160" s="33"/>
      <c r="Q160" s="33"/>
      <c r="R160" s="28">
        <f t="shared" ref="R160" si="220">S160+T160+U160</f>
        <v>0</v>
      </c>
      <c r="S160" s="33"/>
      <c r="T160" s="33"/>
      <c r="U160" s="33"/>
      <c r="V160" s="63" t="e">
        <f t="shared" ref="V160" si="221">J160/F160</f>
        <v>#DIV/0!</v>
      </c>
    </row>
    <row r="161" spans="1:101" ht="134.25" customHeight="1">
      <c r="A161" s="39"/>
      <c r="B161" s="41" t="s">
        <v>226</v>
      </c>
      <c r="C161" s="51" t="s">
        <v>225</v>
      </c>
      <c r="D161" s="52" t="s">
        <v>56</v>
      </c>
      <c r="E161" s="35" t="s">
        <v>149</v>
      </c>
      <c r="F161" s="28">
        <f t="shared" si="212"/>
        <v>0</v>
      </c>
      <c r="G161" s="33"/>
      <c r="H161" s="33"/>
      <c r="I161" s="33"/>
      <c r="J161" s="28">
        <f t="shared" ref="J161" si="222">K161+L161+M161</f>
        <v>0</v>
      </c>
      <c r="K161" s="33"/>
      <c r="L161" s="33"/>
      <c r="M161" s="33"/>
      <c r="N161" s="28">
        <f t="shared" ref="N161" si="223">O161+P161+Q161</f>
        <v>0</v>
      </c>
      <c r="O161" s="33"/>
      <c r="P161" s="33"/>
      <c r="Q161" s="33"/>
      <c r="R161" s="28">
        <f t="shared" ref="R161" si="224">S161+T161+U161</f>
        <v>0</v>
      </c>
      <c r="S161" s="33"/>
      <c r="T161" s="33"/>
      <c r="U161" s="33"/>
      <c r="V161" s="63">
        <v>0</v>
      </c>
      <c r="X161" s="18"/>
    </row>
    <row r="162" spans="1:101" ht="45" customHeight="1">
      <c r="A162" s="11" t="s">
        <v>87</v>
      </c>
      <c r="B162" s="25" t="s">
        <v>237</v>
      </c>
      <c r="C162" s="37" t="s">
        <v>12</v>
      </c>
      <c r="D162" s="69" t="s">
        <v>12</v>
      </c>
      <c r="E162" s="37" t="s">
        <v>12</v>
      </c>
      <c r="F162" s="27">
        <f t="shared" si="212"/>
        <v>0</v>
      </c>
      <c r="G162" s="28">
        <f>SUM(G164:G169)</f>
        <v>0</v>
      </c>
      <c r="H162" s="28">
        <f>SUM(H164:H169)</f>
        <v>0</v>
      </c>
      <c r="I162" s="28">
        <f>SUM(I164:I169)</f>
        <v>0</v>
      </c>
      <c r="J162" s="27">
        <f t="shared" ref="J162" si="225">K162+L162+M162</f>
        <v>0</v>
      </c>
      <c r="K162" s="28">
        <f>SUM(K164:K169)</f>
        <v>0</v>
      </c>
      <c r="L162" s="28">
        <f>SUM(L164:L169)</f>
        <v>0</v>
      </c>
      <c r="M162" s="28">
        <f>SUM(M164:M169)</f>
        <v>0</v>
      </c>
      <c r="N162" s="27">
        <f t="shared" ref="N162" si="226">O162+P162+Q162</f>
        <v>0</v>
      </c>
      <c r="O162" s="28">
        <f>SUM(O164:O169)</f>
        <v>0</v>
      </c>
      <c r="P162" s="28">
        <f>SUM(P164:P169)</f>
        <v>0</v>
      </c>
      <c r="Q162" s="28">
        <f>SUM(Q164:Q169)</f>
        <v>0</v>
      </c>
      <c r="R162" s="27">
        <f t="shared" ref="R162" si="227">S162+T162+U162</f>
        <v>0</v>
      </c>
      <c r="S162" s="28">
        <f>SUM(S164:S169)</f>
        <v>0</v>
      </c>
      <c r="T162" s="28">
        <f>SUM(T164:T169)</f>
        <v>0</v>
      </c>
      <c r="U162" s="28">
        <f>SUM(U164:U169)</f>
        <v>0</v>
      </c>
      <c r="V162" s="29" t="e">
        <f t="shared" si="211"/>
        <v>#DIV/0!</v>
      </c>
    </row>
    <row r="163" spans="1:101" ht="18.75">
      <c r="A163" s="39"/>
      <c r="B163" s="41" t="s">
        <v>14</v>
      </c>
      <c r="C163" s="32"/>
      <c r="D163" s="42"/>
      <c r="E163" s="32"/>
      <c r="F163" s="28"/>
      <c r="G163" s="33"/>
      <c r="H163" s="33"/>
      <c r="I163" s="33"/>
      <c r="J163" s="28"/>
      <c r="K163" s="33"/>
      <c r="L163" s="33"/>
      <c r="M163" s="33"/>
      <c r="N163" s="28"/>
      <c r="O163" s="33"/>
      <c r="P163" s="33"/>
      <c r="Q163" s="33"/>
      <c r="R163" s="28"/>
      <c r="S163" s="33"/>
      <c r="T163" s="33"/>
      <c r="U163" s="33"/>
      <c r="V163" s="63"/>
    </row>
    <row r="164" spans="1:101" ht="99">
      <c r="A164" s="39"/>
      <c r="B164" s="41" t="s">
        <v>227</v>
      </c>
      <c r="C164" s="35" t="s">
        <v>225</v>
      </c>
      <c r="D164" s="36" t="s">
        <v>56</v>
      </c>
      <c r="E164" s="35" t="s">
        <v>137</v>
      </c>
      <c r="F164" s="28">
        <f t="shared" si="212"/>
        <v>0</v>
      </c>
      <c r="G164" s="33"/>
      <c r="H164" s="33"/>
      <c r="I164" s="33"/>
      <c r="J164" s="28">
        <f t="shared" ref="J164:J168" si="228">K164+L164+M164</f>
        <v>0</v>
      </c>
      <c r="K164" s="33"/>
      <c r="L164" s="33"/>
      <c r="M164" s="33"/>
      <c r="N164" s="28">
        <f t="shared" ref="N164:N168" si="229">O164+P164+Q164</f>
        <v>0</v>
      </c>
      <c r="O164" s="33"/>
      <c r="P164" s="33"/>
      <c r="Q164" s="33"/>
      <c r="R164" s="28">
        <f t="shared" ref="R164:R168" si="230">S164+T164+U164</f>
        <v>0</v>
      </c>
      <c r="S164" s="33"/>
      <c r="T164" s="33"/>
      <c r="U164" s="33"/>
      <c r="V164" s="63" t="e">
        <f t="shared" si="211"/>
        <v>#DIV/0!</v>
      </c>
    </row>
    <row r="165" spans="1:101" ht="99">
      <c r="A165" s="39"/>
      <c r="B165" s="41" t="s">
        <v>228</v>
      </c>
      <c r="C165" s="35" t="s">
        <v>225</v>
      </c>
      <c r="D165" s="36" t="s">
        <v>56</v>
      </c>
      <c r="E165" s="35" t="s">
        <v>150</v>
      </c>
      <c r="F165" s="28">
        <f t="shared" si="212"/>
        <v>0</v>
      </c>
      <c r="G165" s="33"/>
      <c r="H165" s="33"/>
      <c r="I165" s="33"/>
      <c r="J165" s="28">
        <f t="shared" si="228"/>
        <v>0</v>
      </c>
      <c r="K165" s="33"/>
      <c r="L165" s="33"/>
      <c r="M165" s="33"/>
      <c r="N165" s="28">
        <f t="shared" si="229"/>
        <v>0</v>
      </c>
      <c r="O165" s="33"/>
      <c r="P165" s="33"/>
      <c r="Q165" s="33"/>
      <c r="R165" s="28">
        <f t="shared" si="230"/>
        <v>0</v>
      </c>
      <c r="S165" s="33"/>
      <c r="T165" s="33"/>
      <c r="U165" s="33"/>
      <c r="V165" s="63" t="e">
        <f t="shared" si="211"/>
        <v>#DIV/0!</v>
      </c>
    </row>
    <row r="166" spans="1:101" ht="49.5">
      <c r="A166" s="39"/>
      <c r="B166" s="41" t="s">
        <v>151</v>
      </c>
      <c r="C166" s="35" t="s">
        <v>229</v>
      </c>
      <c r="D166" s="36" t="s">
        <v>172</v>
      </c>
      <c r="E166" s="35" t="s">
        <v>152</v>
      </c>
      <c r="F166" s="28">
        <f t="shared" si="212"/>
        <v>0</v>
      </c>
      <c r="G166" s="33"/>
      <c r="H166" s="33"/>
      <c r="I166" s="33"/>
      <c r="J166" s="28">
        <f t="shared" si="228"/>
        <v>0</v>
      </c>
      <c r="K166" s="33"/>
      <c r="L166" s="33"/>
      <c r="M166" s="33"/>
      <c r="N166" s="28">
        <f t="shared" si="229"/>
        <v>0</v>
      </c>
      <c r="O166" s="33"/>
      <c r="P166" s="33"/>
      <c r="Q166" s="33"/>
      <c r="R166" s="28">
        <f t="shared" si="230"/>
        <v>0</v>
      </c>
      <c r="S166" s="33"/>
      <c r="T166" s="33"/>
      <c r="U166" s="33"/>
      <c r="V166" s="63" t="e">
        <f t="shared" si="211"/>
        <v>#DIV/0!</v>
      </c>
    </row>
    <row r="167" spans="1:101" ht="115.5" customHeight="1">
      <c r="A167" s="39"/>
      <c r="B167" s="41" t="s">
        <v>300</v>
      </c>
      <c r="C167" s="35" t="s">
        <v>225</v>
      </c>
      <c r="D167" s="36" t="s">
        <v>56</v>
      </c>
      <c r="E167" s="35" t="s">
        <v>299</v>
      </c>
      <c r="F167" s="28">
        <f t="shared" si="212"/>
        <v>0</v>
      </c>
      <c r="G167" s="33"/>
      <c r="H167" s="33"/>
      <c r="I167" s="33"/>
      <c r="J167" s="28">
        <f t="shared" si="228"/>
        <v>0</v>
      </c>
      <c r="K167" s="33"/>
      <c r="L167" s="33"/>
      <c r="M167" s="33"/>
      <c r="N167" s="28">
        <f t="shared" si="229"/>
        <v>0</v>
      </c>
      <c r="O167" s="33"/>
      <c r="P167" s="33"/>
      <c r="Q167" s="33"/>
      <c r="R167" s="28">
        <f t="shared" si="230"/>
        <v>0</v>
      </c>
      <c r="S167" s="33"/>
      <c r="T167" s="33"/>
      <c r="U167" s="33"/>
      <c r="V167" s="63" t="e">
        <f t="shared" si="211"/>
        <v>#DIV/0!</v>
      </c>
    </row>
    <row r="168" spans="1:101" ht="49.5">
      <c r="A168" s="39"/>
      <c r="B168" s="41" t="s">
        <v>177</v>
      </c>
      <c r="C168" s="35" t="s">
        <v>230</v>
      </c>
      <c r="D168" s="36" t="s">
        <v>88</v>
      </c>
      <c r="E168" s="35" t="s">
        <v>173</v>
      </c>
      <c r="F168" s="28">
        <f t="shared" si="212"/>
        <v>0</v>
      </c>
      <c r="G168" s="33"/>
      <c r="H168" s="33"/>
      <c r="I168" s="33"/>
      <c r="J168" s="28">
        <f t="shared" si="228"/>
        <v>0</v>
      </c>
      <c r="K168" s="33"/>
      <c r="L168" s="33"/>
      <c r="M168" s="33"/>
      <c r="N168" s="28">
        <f t="shared" si="229"/>
        <v>0</v>
      </c>
      <c r="O168" s="33"/>
      <c r="P168" s="33"/>
      <c r="Q168" s="33"/>
      <c r="R168" s="28">
        <f t="shared" si="230"/>
        <v>0</v>
      </c>
      <c r="S168" s="33"/>
      <c r="T168" s="33"/>
      <c r="U168" s="33"/>
      <c r="V168" s="63" t="e">
        <f t="shared" si="211"/>
        <v>#DIV/0!</v>
      </c>
    </row>
    <row r="169" spans="1:101" ht="72" customHeight="1">
      <c r="A169" s="39"/>
      <c r="B169" s="41" t="s">
        <v>89</v>
      </c>
      <c r="C169" s="35" t="s">
        <v>230</v>
      </c>
      <c r="D169" s="36" t="s">
        <v>88</v>
      </c>
      <c r="E169" s="35" t="s">
        <v>153</v>
      </c>
      <c r="F169" s="28">
        <f t="shared" si="212"/>
        <v>0</v>
      </c>
      <c r="G169" s="33"/>
      <c r="H169" s="33"/>
      <c r="I169" s="33"/>
      <c r="J169" s="28">
        <f t="shared" ref="J169:J171" si="231">K169+L169+M169</f>
        <v>0</v>
      </c>
      <c r="K169" s="33"/>
      <c r="L169" s="33"/>
      <c r="M169" s="33"/>
      <c r="N169" s="28">
        <f t="shared" ref="N169:N171" si="232">O169+P169+Q169</f>
        <v>0</v>
      </c>
      <c r="O169" s="33"/>
      <c r="P169" s="33"/>
      <c r="Q169" s="33"/>
      <c r="R169" s="28">
        <f t="shared" ref="R169:R171" si="233">S169+T169+U169</f>
        <v>0</v>
      </c>
      <c r="S169" s="33"/>
      <c r="T169" s="33"/>
      <c r="U169" s="33"/>
      <c r="V169" s="63" t="e">
        <f t="shared" si="211"/>
        <v>#DIV/0!</v>
      </c>
    </row>
    <row r="170" spans="1:101" s="66" customFormat="1" ht="40.5" customHeight="1">
      <c r="A170" s="19" t="s">
        <v>90</v>
      </c>
      <c r="B170" s="60" t="s">
        <v>91</v>
      </c>
      <c r="C170" s="21" t="s">
        <v>12</v>
      </c>
      <c r="D170" s="21" t="s">
        <v>12</v>
      </c>
      <c r="E170" s="21" t="s">
        <v>12</v>
      </c>
      <c r="F170" s="45">
        <f t="shared" si="212"/>
        <v>0</v>
      </c>
      <c r="G170" s="45">
        <f>G171</f>
        <v>0</v>
      </c>
      <c r="H170" s="45">
        <f>H171</f>
        <v>0</v>
      </c>
      <c r="I170" s="45">
        <f>I171</f>
        <v>0</v>
      </c>
      <c r="J170" s="45">
        <f t="shared" si="231"/>
        <v>0</v>
      </c>
      <c r="K170" s="45">
        <f>K171</f>
        <v>0</v>
      </c>
      <c r="L170" s="45">
        <f>L171</f>
        <v>0</v>
      </c>
      <c r="M170" s="45">
        <f>M171</f>
        <v>0</v>
      </c>
      <c r="N170" s="45">
        <f t="shared" si="232"/>
        <v>0</v>
      </c>
      <c r="O170" s="45">
        <f>O171</f>
        <v>0</v>
      </c>
      <c r="P170" s="45">
        <f>P171</f>
        <v>0</v>
      </c>
      <c r="Q170" s="45">
        <f>Q171</f>
        <v>0</v>
      </c>
      <c r="R170" s="45">
        <f t="shared" si="233"/>
        <v>0</v>
      </c>
      <c r="S170" s="45">
        <f>S171</f>
        <v>0</v>
      </c>
      <c r="T170" s="45">
        <f>T171</f>
        <v>0</v>
      </c>
      <c r="U170" s="45">
        <f>U171</f>
        <v>0</v>
      </c>
      <c r="V170" s="46" t="e">
        <f t="shared" si="211"/>
        <v>#DIV/0!</v>
      </c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</row>
    <row r="171" spans="1:101" ht="58.5" customHeight="1">
      <c r="A171" s="11" t="s">
        <v>92</v>
      </c>
      <c r="B171" s="25" t="s">
        <v>232</v>
      </c>
      <c r="C171" s="37" t="s">
        <v>12</v>
      </c>
      <c r="D171" s="37" t="s">
        <v>12</v>
      </c>
      <c r="E171" s="37" t="s">
        <v>12</v>
      </c>
      <c r="F171" s="28">
        <f t="shared" si="212"/>
        <v>0</v>
      </c>
      <c r="G171" s="28">
        <f>SUM(G173:G174)</f>
        <v>0</v>
      </c>
      <c r="H171" s="28">
        <f>SUM(H173:H174)</f>
        <v>0</v>
      </c>
      <c r="I171" s="28">
        <f>SUM(I173:I174)</f>
        <v>0</v>
      </c>
      <c r="J171" s="28">
        <f t="shared" si="231"/>
        <v>0</v>
      </c>
      <c r="K171" s="28">
        <f>SUM(K173:K174)</f>
        <v>0</v>
      </c>
      <c r="L171" s="28">
        <f>SUM(L173:L174)</f>
        <v>0</v>
      </c>
      <c r="M171" s="28">
        <f>SUM(M173:M174)</f>
        <v>0</v>
      </c>
      <c r="N171" s="27">
        <f t="shared" si="232"/>
        <v>0</v>
      </c>
      <c r="O171" s="28">
        <f>SUM(O173:O174)</f>
        <v>0</v>
      </c>
      <c r="P171" s="28">
        <f>SUM(P173:P174)</f>
        <v>0</v>
      </c>
      <c r="Q171" s="28">
        <f>SUM(Q173:Q174)</f>
        <v>0</v>
      </c>
      <c r="R171" s="27">
        <f t="shared" si="233"/>
        <v>0</v>
      </c>
      <c r="S171" s="28">
        <f>SUM(S173:S174)</f>
        <v>0</v>
      </c>
      <c r="T171" s="28">
        <f>SUM(T173:T174)</f>
        <v>0</v>
      </c>
      <c r="U171" s="28">
        <f>SUM(U173:U174)</f>
        <v>0</v>
      </c>
      <c r="V171" s="38" t="e">
        <f t="shared" si="211"/>
        <v>#DIV/0!</v>
      </c>
    </row>
    <row r="172" spans="1:101" ht="18.75">
      <c r="A172" s="39"/>
      <c r="B172" s="61" t="s">
        <v>14</v>
      </c>
      <c r="C172" s="32"/>
      <c r="D172" s="32"/>
      <c r="E172" s="32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38"/>
    </row>
    <row r="173" spans="1:101" ht="68.25" customHeight="1">
      <c r="A173" s="39"/>
      <c r="B173" s="41" t="s">
        <v>231</v>
      </c>
      <c r="C173" s="35" t="s">
        <v>225</v>
      </c>
      <c r="D173" s="36" t="s">
        <v>56</v>
      </c>
      <c r="E173" s="35" t="s">
        <v>297</v>
      </c>
      <c r="F173" s="28">
        <f t="shared" si="212"/>
        <v>0</v>
      </c>
      <c r="G173" s="33"/>
      <c r="H173" s="33"/>
      <c r="I173" s="33"/>
      <c r="J173" s="28">
        <f t="shared" ref="J173:J174" si="234">K173+L173+M173</f>
        <v>0</v>
      </c>
      <c r="K173" s="33"/>
      <c r="L173" s="33"/>
      <c r="M173" s="33"/>
      <c r="N173" s="28">
        <f t="shared" ref="N173:N174" si="235">O173+P173+Q173</f>
        <v>0</v>
      </c>
      <c r="O173" s="33"/>
      <c r="P173" s="33"/>
      <c r="Q173" s="33"/>
      <c r="R173" s="28">
        <f t="shared" ref="R173:R174" si="236">S173+T173+U173</f>
        <v>0</v>
      </c>
      <c r="S173" s="33"/>
      <c r="T173" s="33"/>
      <c r="U173" s="33"/>
      <c r="V173" s="63" t="e">
        <f t="shared" si="211"/>
        <v>#DIV/0!</v>
      </c>
    </row>
    <row r="174" spans="1:101" ht="84" customHeight="1">
      <c r="A174" s="39"/>
      <c r="B174" s="41" t="s">
        <v>245</v>
      </c>
      <c r="C174" s="35" t="s">
        <v>209</v>
      </c>
      <c r="D174" s="36" t="s">
        <v>57</v>
      </c>
      <c r="E174" s="35" t="s">
        <v>298</v>
      </c>
      <c r="F174" s="28">
        <f t="shared" si="212"/>
        <v>0</v>
      </c>
      <c r="G174" s="33"/>
      <c r="H174" s="33"/>
      <c r="I174" s="33"/>
      <c r="J174" s="28">
        <f t="shared" si="234"/>
        <v>0</v>
      </c>
      <c r="K174" s="33"/>
      <c r="L174" s="33"/>
      <c r="M174" s="33"/>
      <c r="N174" s="28">
        <f t="shared" si="235"/>
        <v>0</v>
      </c>
      <c r="O174" s="33"/>
      <c r="P174" s="33"/>
      <c r="Q174" s="33"/>
      <c r="R174" s="28">
        <f t="shared" si="236"/>
        <v>0</v>
      </c>
      <c r="S174" s="33"/>
      <c r="T174" s="33"/>
      <c r="U174" s="33"/>
      <c r="V174" s="63" t="e">
        <f t="shared" si="211"/>
        <v>#DIV/0!</v>
      </c>
    </row>
    <row r="175" spans="1:101" s="66" customFormat="1" ht="35.25" customHeight="1">
      <c r="A175" s="60">
        <v>11</v>
      </c>
      <c r="B175" s="60" t="s">
        <v>143</v>
      </c>
      <c r="C175" s="21" t="s">
        <v>12</v>
      </c>
      <c r="D175" s="21" t="s">
        <v>12</v>
      </c>
      <c r="E175" s="70" t="s">
        <v>12</v>
      </c>
      <c r="F175" s="45">
        <f t="shared" si="212"/>
        <v>0</v>
      </c>
      <c r="G175" s="45">
        <f>G176</f>
        <v>0</v>
      </c>
      <c r="H175" s="45">
        <f>H176</f>
        <v>0</v>
      </c>
      <c r="I175" s="45">
        <f>I176</f>
        <v>0</v>
      </c>
      <c r="J175" s="45">
        <f t="shared" ref="J175:J176" si="237">K175+L175+M175</f>
        <v>0</v>
      </c>
      <c r="K175" s="45">
        <f>K176</f>
        <v>0</v>
      </c>
      <c r="L175" s="45">
        <f>L176</f>
        <v>0</v>
      </c>
      <c r="M175" s="45">
        <f>M176</f>
        <v>0</v>
      </c>
      <c r="N175" s="45">
        <f t="shared" ref="N175:N176" si="238">O175+P175+Q175</f>
        <v>0</v>
      </c>
      <c r="O175" s="45">
        <f>O176</f>
        <v>0</v>
      </c>
      <c r="P175" s="45">
        <f>P176</f>
        <v>0</v>
      </c>
      <c r="Q175" s="45">
        <f>Q176</f>
        <v>0</v>
      </c>
      <c r="R175" s="45">
        <f t="shared" ref="R175:R176" si="239">S175+T175+U175</f>
        <v>0</v>
      </c>
      <c r="S175" s="45">
        <f>S176</f>
        <v>0</v>
      </c>
      <c r="T175" s="45">
        <f>T176</f>
        <v>0</v>
      </c>
      <c r="U175" s="45">
        <f>U176</f>
        <v>0</v>
      </c>
      <c r="V175" s="46" t="e">
        <f t="shared" si="211"/>
        <v>#DIV/0!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</row>
    <row r="176" spans="1:101" s="8" customFormat="1" ht="39" customHeight="1">
      <c r="A176" s="24" t="s">
        <v>96</v>
      </c>
      <c r="B176" s="48" t="s">
        <v>97</v>
      </c>
      <c r="C176" s="26" t="s">
        <v>12</v>
      </c>
      <c r="D176" s="26" t="s">
        <v>12</v>
      </c>
      <c r="E176" s="26" t="s">
        <v>12</v>
      </c>
      <c r="F176" s="28">
        <f t="shared" si="212"/>
        <v>0</v>
      </c>
      <c r="G176" s="28">
        <f t="shared" ref="G176:H176" si="240">SUM(G178:G179)</f>
        <v>0</v>
      </c>
      <c r="H176" s="28">
        <f t="shared" si="240"/>
        <v>0</v>
      </c>
      <c r="I176" s="28">
        <f t="shared" ref="I176" si="241">SUM(I178:I179)</f>
        <v>0</v>
      </c>
      <c r="J176" s="28">
        <f t="shared" si="237"/>
        <v>0</v>
      </c>
      <c r="K176" s="28">
        <f t="shared" ref="K176:M176" si="242">SUM(K178:K179)</f>
        <v>0</v>
      </c>
      <c r="L176" s="28">
        <f t="shared" si="242"/>
        <v>0</v>
      </c>
      <c r="M176" s="28">
        <f t="shared" si="242"/>
        <v>0</v>
      </c>
      <c r="N176" s="28">
        <f t="shared" si="238"/>
        <v>0</v>
      </c>
      <c r="O176" s="28">
        <f t="shared" ref="O176:T176" si="243">SUM(O178:O179)</f>
        <v>0</v>
      </c>
      <c r="P176" s="28">
        <f t="shared" si="243"/>
        <v>0</v>
      </c>
      <c r="Q176" s="28">
        <f t="shared" si="243"/>
        <v>0</v>
      </c>
      <c r="R176" s="28">
        <f t="shared" si="239"/>
        <v>0</v>
      </c>
      <c r="S176" s="28">
        <f t="shared" si="243"/>
        <v>0</v>
      </c>
      <c r="T176" s="28">
        <f t="shared" si="243"/>
        <v>0</v>
      </c>
      <c r="U176" s="28">
        <f t="shared" ref="U176" si="244">SUM(U178:U179)</f>
        <v>0</v>
      </c>
      <c r="V176" s="38" t="e">
        <f t="shared" si="211"/>
        <v>#DIV/0!</v>
      </c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</row>
    <row r="177" spans="1:22" ht="18.75">
      <c r="A177" s="14"/>
      <c r="B177" s="65" t="s">
        <v>14</v>
      </c>
      <c r="C177" s="57"/>
      <c r="D177" s="57"/>
      <c r="E177" s="57"/>
      <c r="F177" s="28"/>
      <c r="G177" s="28"/>
      <c r="H177" s="28"/>
      <c r="I177" s="28"/>
      <c r="J177" s="28"/>
      <c r="K177" s="28"/>
      <c r="L177" s="28"/>
      <c r="M177" s="28"/>
      <c r="N177" s="27"/>
      <c r="O177" s="28"/>
      <c r="P177" s="28"/>
      <c r="Q177" s="28"/>
      <c r="R177" s="27"/>
      <c r="S177" s="28"/>
      <c r="T177" s="28"/>
      <c r="U177" s="28"/>
      <c r="V177" s="38"/>
    </row>
    <row r="178" spans="1:22" ht="49.5">
      <c r="A178" s="71"/>
      <c r="B178" s="41" t="s">
        <v>98</v>
      </c>
      <c r="C178" s="35" t="s">
        <v>251</v>
      </c>
      <c r="D178" s="36" t="s">
        <v>99</v>
      </c>
      <c r="E178" s="35" t="s">
        <v>100</v>
      </c>
      <c r="F178" s="28">
        <f t="shared" si="212"/>
        <v>0</v>
      </c>
      <c r="G178" s="33"/>
      <c r="H178" s="33"/>
      <c r="I178" s="33"/>
      <c r="J178" s="28">
        <f t="shared" ref="J178:J179" si="245">K178+L178+M178</f>
        <v>0</v>
      </c>
      <c r="K178" s="33"/>
      <c r="L178" s="33"/>
      <c r="M178" s="33"/>
      <c r="N178" s="27">
        <f t="shared" ref="N178:N179" si="246">O178+P178+Q178</f>
        <v>0</v>
      </c>
      <c r="O178" s="33"/>
      <c r="P178" s="33"/>
      <c r="Q178" s="33"/>
      <c r="R178" s="27">
        <f t="shared" ref="R178:R179" si="247">S178+T178+U178</f>
        <v>0</v>
      </c>
      <c r="S178" s="33">
        <v>0</v>
      </c>
      <c r="T178" s="33"/>
      <c r="U178" s="33"/>
      <c r="V178" s="63" t="e">
        <f t="shared" si="211"/>
        <v>#DIV/0!</v>
      </c>
    </row>
    <row r="179" spans="1:22" ht="47.25" customHeight="1">
      <c r="A179" s="71"/>
      <c r="B179" s="41" t="s">
        <v>165</v>
      </c>
      <c r="C179" s="35" t="s">
        <v>230</v>
      </c>
      <c r="D179" s="36" t="s">
        <v>88</v>
      </c>
      <c r="E179" s="35" t="s">
        <v>141</v>
      </c>
      <c r="F179" s="28">
        <f t="shared" si="212"/>
        <v>0</v>
      </c>
      <c r="G179" s="33"/>
      <c r="H179" s="33"/>
      <c r="I179" s="33"/>
      <c r="J179" s="28">
        <f t="shared" si="245"/>
        <v>0</v>
      </c>
      <c r="K179" s="33"/>
      <c r="L179" s="33"/>
      <c r="M179" s="33"/>
      <c r="N179" s="27">
        <f t="shared" si="246"/>
        <v>0</v>
      </c>
      <c r="O179" s="33"/>
      <c r="P179" s="33"/>
      <c r="Q179" s="33"/>
      <c r="R179" s="27">
        <f t="shared" si="247"/>
        <v>0</v>
      </c>
      <c r="S179" s="33">
        <v>0</v>
      </c>
      <c r="T179" s="33"/>
      <c r="U179" s="33"/>
      <c r="V179" s="63"/>
    </row>
    <row r="180" spans="1:22">
      <c r="B180" s="5" t="s">
        <v>252</v>
      </c>
    </row>
    <row r="181" spans="1:22" ht="16.5" customHeight="1">
      <c r="B181" s="5" t="s">
        <v>142</v>
      </c>
    </row>
    <row r="182" spans="1:22">
      <c r="B182" s="96"/>
      <c r="F182" s="3"/>
      <c r="G182" s="3"/>
      <c r="H182" s="3"/>
      <c r="J182" s="3"/>
      <c r="N182" s="3"/>
      <c r="O182" s="3"/>
      <c r="P182" s="3"/>
      <c r="R182" s="3"/>
      <c r="S182" s="3"/>
      <c r="T182" s="3"/>
      <c r="V182" s="3"/>
    </row>
    <row r="183" spans="1:22">
      <c r="F183" s="3"/>
      <c r="G183" s="3"/>
      <c r="H183" s="3"/>
      <c r="J183" s="3"/>
      <c r="N183" s="3"/>
      <c r="O183" s="3"/>
      <c r="P183" s="3"/>
      <c r="R183" s="3"/>
      <c r="S183" s="3"/>
      <c r="T183" s="3"/>
      <c r="V183" s="3"/>
    </row>
    <row r="184" spans="1:22" ht="22.15" customHeight="1">
      <c r="F184" s="3"/>
      <c r="G184" s="3"/>
      <c r="H184" s="3"/>
      <c r="J184" s="3"/>
      <c r="N184" s="3"/>
      <c r="O184" s="3"/>
      <c r="P184" s="3"/>
      <c r="R184" s="3"/>
      <c r="S184" s="3"/>
      <c r="T184" s="3"/>
      <c r="V184" s="3"/>
    </row>
    <row r="185" spans="1:22" ht="22.15" customHeight="1">
      <c r="F185" s="3"/>
      <c r="G185" s="3"/>
      <c r="H185" s="3"/>
      <c r="J185" s="3"/>
      <c r="N185" s="3"/>
      <c r="O185" s="3"/>
      <c r="P185" s="3"/>
      <c r="R185" s="3"/>
      <c r="S185" s="3"/>
      <c r="T185" s="3"/>
      <c r="V185" s="3"/>
    </row>
    <row r="186" spans="1:22" ht="22.15" customHeight="1">
      <c r="F186" s="3"/>
      <c r="G186" s="3"/>
      <c r="H186" s="3"/>
      <c r="J186" s="3"/>
      <c r="N186" s="3"/>
      <c r="O186" s="3"/>
      <c r="P186" s="3"/>
      <c r="R186" s="3"/>
      <c r="S186" s="3"/>
      <c r="T186" s="3"/>
      <c r="V186" s="3"/>
    </row>
    <row r="187" spans="1:22" ht="22.15" customHeight="1">
      <c r="F187" s="3"/>
      <c r="G187" s="3"/>
      <c r="H187" s="3"/>
      <c r="J187" s="3"/>
      <c r="N187" s="3"/>
      <c r="O187" s="3"/>
      <c r="P187" s="3"/>
      <c r="R187" s="3"/>
      <c r="S187" s="3"/>
      <c r="T187" s="3"/>
      <c r="V187" s="3"/>
    </row>
    <row r="188" spans="1:22" ht="21" customHeight="1">
      <c r="F188" s="3"/>
      <c r="G188" s="3"/>
      <c r="H188" s="3"/>
      <c r="J188" s="3"/>
      <c r="N188" s="3"/>
      <c r="O188" s="3"/>
      <c r="P188" s="3"/>
      <c r="R188" s="3"/>
      <c r="S188" s="3"/>
      <c r="T188" s="3"/>
      <c r="V188" s="3"/>
    </row>
    <row r="189" spans="1:22" ht="21" customHeight="1">
      <c r="F189" s="3"/>
      <c r="G189" s="3"/>
      <c r="H189" s="3"/>
      <c r="J189" s="3"/>
      <c r="N189" s="3"/>
      <c r="O189" s="3"/>
      <c r="P189" s="3"/>
      <c r="R189" s="3"/>
      <c r="S189" s="3"/>
      <c r="T189" s="3"/>
      <c r="V189" s="3"/>
    </row>
    <row r="190" spans="1:22" ht="21" customHeight="1">
      <c r="F190" s="3"/>
      <c r="G190" s="3"/>
      <c r="H190" s="3"/>
      <c r="J190" s="3"/>
      <c r="N190" s="3"/>
      <c r="O190" s="3"/>
      <c r="P190" s="3"/>
      <c r="R190" s="3"/>
      <c r="S190" s="3"/>
      <c r="T190" s="3"/>
      <c r="V190" s="3"/>
    </row>
    <row r="191" spans="1:22" ht="21" customHeight="1">
      <c r="F191" s="3"/>
      <c r="G191" s="3"/>
      <c r="H191" s="3"/>
      <c r="J191" s="3"/>
      <c r="N191" s="3"/>
      <c r="O191" s="3"/>
      <c r="P191" s="3"/>
      <c r="R191" s="3"/>
      <c r="S191" s="3"/>
      <c r="T191" s="3"/>
      <c r="V191" s="3"/>
    </row>
    <row r="192" spans="1:22" ht="17.45" customHeight="1">
      <c r="F192" s="3"/>
      <c r="G192" s="3"/>
      <c r="H192" s="3"/>
      <c r="J192" s="3"/>
      <c r="N192" s="3"/>
      <c r="O192" s="3"/>
      <c r="P192" s="3"/>
      <c r="R192" s="3"/>
      <c r="S192" s="3"/>
      <c r="T192" s="3"/>
      <c r="V192" s="3"/>
    </row>
    <row r="193" spans="6:22" ht="16.149999999999999" customHeight="1">
      <c r="F193" s="3"/>
      <c r="G193" s="3"/>
      <c r="H193" s="3"/>
      <c r="J193" s="3"/>
      <c r="N193" s="3"/>
      <c r="O193" s="3"/>
      <c r="P193" s="3"/>
      <c r="R193" s="3"/>
      <c r="S193" s="3"/>
      <c r="T193" s="3"/>
      <c r="V193" s="3"/>
    </row>
    <row r="194" spans="6:22" ht="17.45" customHeight="1">
      <c r="F194" s="3"/>
      <c r="G194" s="3"/>
      <c r="H194" s="3"/>
      <c r="J194" s="3"/>
      <c r="N194" s="3"/>
      <c r="O194" s="3"/>
      <c r="P194" s="3"/>
      <c r="R194" s="3"/>
      <c r="S194" s="3"/>
      <c r="T194" s="3"/>
      <c r="V194" s="3"/>
    </row>
    <row r="195" spans="6:22" ht="20.45" customHeight="1">
      <c r="F195" s="3"/>
      <c r="G195" s="3"/>
      <c r="H195" s="3"/>
      <c r="J195" s="3"/>
      <c r="N195" s="3"/>
      <c r="O195" s="3"/>
      <c r="P195" s="3"/>
      <c r="R195" s="3"/>
      <c r="S195" s="3"/>
      <c r="T195" s="3"/>
      <c r="V195" s="3"/>
    </row>
    <row r="196" spans="6:22" ht="16.149999999999999" customHeight="1">
      <c r="F196" s="3"/>
      <c r="G196" s="3"/>
      <c r="H196" s="3"/>
      <c r="J196" s="3"/>
      <c r="N196" s="3"/>
      <c r="O196" s="3"/>
      <c r="P196" s="3"/>
      <c r="R196" s="3"/>
      <c r="S196" s="3"/>
      <c r="T196" s="3"/>
      <c r="V196" s="3"/>
    </row>
    <row r="197" spans="6:22" ht="17.45" customHeight="1">
      <c r="F197" s="3"/>
      <c r="G197" s="3"/>
      <c r="H197" s="3"/>
      <c r="J197" s="3"/>
      <c r="N197" s="3"/>
      <c r="O197" s="3"/>
      <c r="P197" s="3"/>
      <c r="R197" s="3"/>
      <c r="S197" s="3"/>
      <c r="T197" s="3"/>
      <c r="V197" s="3"/>
    </row>
    <row r="198" spans="6:22" ht="17.45" customHeight="1">
      <c r="F198" s="3"/>
      <c r="G198" s="3"/>
      <c r="H198" s="3"/>
      <c r="J198" s="3"/>
      <c r="N198" s="3"/>
      <c r="O198" s="3"/>
      <c r="P198" s="3"/>
      <c r="R198" s="3"/>
      <c r="S198" s="3"/>
      <c r="T198" s="3"/>
      <c r="V198" s="3"/>
    </row>
    <row r="199" spans="6:22">
      <c r="F199" s="3"/>
      <c r="G199" s="3"/>
      <c r="H199" s="3"/>
      <c r="J199" s="3"/>
      <c r="N199" s="3"/>
      <c r="O199" s="3"/>
      <c r="P199" s="3"/>
      <c r="R199" s="3"/>
      <c r="S199" s="3"/>
      <c r="T199" s="3"/>
      <c r="V199" s="3"/>
    </row>
    <row r="200" spans="6:22">
      <c r="F200" s="3"/>
      <c r="G200" s="3"/>
      <c r="H200" s="3"/>
      <c r="J200" s="3"/>
      <c r="N200" s="3"/>
      <c r="O200" s="3"/>
      <c r="P200" s="3"/>
      <c r="R200" s="3"/>
      <c r="S200" s="3"/>
      <c r="T200" s="3"/>
      <c r="V200" s="3"/>
    </row>
    <row r="201" spans="6:22">
      <c r="F201" s="3"/>
      <c r="G201" s="3"/>
      <c r="H201" s="3"/>
      <c r="J201" s="3"/>
      <c r="N201" s="3"/>
      <c r="O201" s="3"/>
      <c r="P201" s="3"/>
      <c r="R201" s="3"/>
      <c r="S201" s="3"/>
      <c r="T201" s="3"/>
      <c r="V201" s="3"/>
    </row>
    <row r="202" spans="6:22">
      <c r="F202" s="3"/>
      <c r="G202" s="3"/>
      <c r="H202" s="3"/>
      <c r="J202" s="3"/>
      <c r="N202" s="3"/>
      <c r="O202" s="3"/>
      <c r="P202" s="3"/>
      <c r="R202" s="3"/>
      <c r="S202" s="3"/>
      <c r="T202" s="3"/>
      <c r="V202" s="3"/>
    </row>
    <row r="203" spans="6:22">
      <c r="F203" s="3"/>
      <c r="G203" s="3"/>
      <c r="H203" s="3"/>
      <c r="J203" s="3"/>
      <c r="N203" s="3"/>
      <c r="O203" s="3"/>
      <c r="P203" s="3"/>
      <c r="R203" s="3"/>
      <c r="S203" s="3"/>
      <c r="T203" s="3"/>
      <c r="V203" s="3"/>
    </row>
    <row r="204" spans="6:22">
      <c r="F204" s="3"/>
      <c r="G204" s="3"/>
      <c r="H204" s="3"/>
      <c r="J204" s="3"/>
      <c r="N204" s="3"/>
      <c r="O204" s="3"/>
      <c r="P204" s="3"/>
      <c r="R204" s="3"/>
      <c r="S204" s="3"/>
      <c r="T204" s="3"/>
      <c r="V204" s="3"/>
    </row>
    <row r="205" spans="6:22">
      <c r="F205" s="3"/>
      <c r="G205" s="3"/>
      <c r="H205" s="3"/>
      <c r="J205" s="3"/>
      <c r="N205" s="3"/>
      <c r="O205" s="3"/>
      <c r="P205" s="3"/>
      <c r="R205" s="3"/>
      <c r="S205" s="3"/>
      <c r="T205" s="3"/>
      <c r="V205" s="3"/>
    </row>
    <row r="206" spans="6:22">
      <c r="F206" s="3"/>
      <c r="G206" s="3"/>
      <c r="H206" s="3"/>
      <c r="J206" s="3"/>
      <c r="N206" s="3"/>
      <c r="O206" s="3"/>
      <c r="P206" s="3"/>
      <c r="R206" s="3"/>
      <c r="S206" s="3"/>
      <c r="T206" s="3"/>
      <c r="V206" s="3"/>
    </row>
    <row r="207" spans="6:22">
      <c r="F207" s="3"/>
      <c r="G207" s="3"/>
      <c r="H207" s="3"/>
      <c r="J207" s="3"/>
      <c r="N207" s="3"/>
      <c r="O207" s="3"/>
      <c r="P207" s="3"/>
      <c r="R207" s="3"/>
      <c r="S207" s="3"/>
      <c r="T207" s="3"/>
      <c r="V207" s="3"/>
    </row>
    <row r="208" spans="6:22">
      <c r="F208" s="3"/>
      <c r="G208" s="3"/>
      <c r="H208" s="3"/>
      <c r="J208" s="3"/>
      <c r="N208" s="3"/>
      <c r="O208" s="3"/>
      <c r="P208" s="3"/>
      <c r="R208" s="3"/>
      <c r="S208" s="3"/>
      <c r="T208" s="3"/>
      <c r="V208" s="3"/>
    </row>
    <row r="209" spans="6:22">
      <c r="F209" s="3"/>
      <c r="G209" s="3"/>
      <c r="H209" s="3"/>
      <c r="J209" s="3"/>
      <c r="N209" s="3"/>
      <c r="O209" s="3"/>
      <c r="P209" s="3"/>
      <c r="R209" s="3"/>
      <c r="S209" s="3"/>
      <c r="T209" s="3"/>
      <c r="V209" s="3"/>
    </row>
    <row r="210" spans="6:22">
      <c r="F210" s="3"/>
      <c r="G210" s="3"/>
      <c r="H210" s="3"/>
      <c r="J210" s="3"/>
      <c r="N210" s="3"/>
      <c r="O210" s="3"/>
      <c r="P210" s="3"/>
      <c r="R210" s="3"/>
      <c r="S210" s="3"/>
      <c r="T210" s="3"/>
      <c r="V210" s="3"/>
    </row>
    <row r="211" spans="6:22">
      <c r="F211" s="3"/>
      <c r="G211" s="3"/>
      <c r="H211" s="3"/>
      <c r="J211" s="3"/>
      <c r="N211" s="3"/>
      <c r="O211" s="3"/>
      <c r="P211" s="3"/>
      <c r="R211" s="3"/>
      <c r="S211" s="3"/>
      <c r="T211" s="3"/>
      <c r="V211" s="3"/>
    </row>
    <row r="212" spans="6:22">
      <c r="F212" s="3"/>
      <c r="G212" s="3"/>
      <c r="H212" s="3"/>
      <c r="J212" s="3"/>
      <c r="N212" s="3"/>
      <c r="O212" s="3"/>
      <c r="P212" s="3"/>
      <c r="R212" s="3"/>
      <c r="S212" s="3"/>
      <c r="T212" s="3"/>
      <c r="V212" s="3"/>
    </row>
    <row r="213" spans="6:22">
      <c r="F213" s="3"/>
      <c r="G213" s="3"/>
      <c r="H213" s="3"/>
      <c r="J213" s="3"/>
      <c r="N213" s="3"/>
      <c r="O213" s="3"/>
      <c r="P213" s="3"/>
      <c r="R213" s="3"/>
      <c r="S213" s="3"/>
      <c r="T213" s="3"/>
      <c r="V213" s="3"/>
    </row>
    <row r="214" spans="6:22">
      <c r="F214" s="3"/>
      <c r="G214" s="3"/>
      <c r="H214" s="3"/>
      <c r="J214" s="3"/>
      <c r="N214" s="3"/>
      <c r="O214" s="3"/>
      <c r="P214" s="3"/>
      <c r="R214" s="3"/>
      <c r="S214" s="3"/>
      <c r="T214" s="3"/>
      <c r="V214" s="3"/>
    </row>
    <row r="215" spans="6:22">
      <c r="F215" s="3"/>
      <c r="G215" s="3"/>
      <c r="H215" s="3"/>
      <c r="J215" s="3"/>
      <c r="N215" s="3"/>
      <c r="O215" s="3"/>
      <c r="P215" s="3"/>
      <c r="R215" s="3"/>
      <c r="S215" s="3"/>
      <c r="T215" s="3"/>
      <c r="V215" s="3"/>
    </row>
    <row r="216" spans="6:22">
      <c r="F216" s="3"/>
      <c r="G216" s="3"/>
      <c r="H216" s="3"/>
      <c r="J216" s="3"/>
      <c r="N216" s="3"/>
      <c r="O216" s="3"/>
      <c r="P216" s="3"/>
      <c r="R216" s="3"/>
      <c r="S216" s="3"/>
      <c r="T216" s="3"/>
      <c r="V216" s="3"/>
    </row>
  </sheetData>
  <customSheetViews>
    <customSheetView guid="{11567F2F-C1C9-43EC-BD2A-AFB0FBEE657B}" scale="78" showPageBreaks="1" printArea="1" topLeftCell="A4">
      <pane xSplit="1" ySplit="9" topLeftCell="B13" activePane="bottomRight" state="frozen"/>
      <selection pane="bottomRight" activeCell="I78" sqref="I78"/>
      <rowBreaks count="2" manualBreakCount="2">
        <brk id="91" max="37" man="1"/>
        <brk id="104" max="37" man="1"/>
      </rowBreaks>
      <pageMargins left="0" right="0" top="0" bottom="0" header="0.31496062992125984" footer="0.31496062992125984"/>
      <printOptions horizontalCentered="1"/>
      <pageSetup paperSize="9" scale="37" orientation="landscape" r:id="rId1"/>
    </customSheetView>
    <customSheetView guid="{8DBC8541-9868-41A7-9A9F-A27FC80CBA37}" scale="78" showPageBreaks="1" printArea="1" topLeftCell="A4">
      <pane xSplit="1" ySplit="8" topLeftCell="B33" activePane="bottomRight" state="frozen"/>
      <selection pane="bottomRight" activeCell="O13" sqref="O13:Q13"/>
      <rowBreaks count="2" manualBreakCount="2">
        <brk id="90" max="37" man="1"/>
        <brk id="103" max="37" man="1"/>
      </rowBreaks>
      <pageMargins left="0" right="0" top="0" bottom="0" header="0.31496062992125984" footer="0.31496062992125984"/>
      <printOptions horizontalCentered="1"/>
      <pageSetup paperSize="9" scale="37" orientation="landscape" horizontalDpi="180" verticalDpi="180" r:id="rId2"/>
    </customSheetView>
    <customSheetView guid="{FE09AB06-1ECE-4486-BCA1-E9D85830708B}" scale="70" showPageBreaks="1" printArea="1" hiddenRows="1" hiddenColumns="1" topLeftCell="A5">
      <pane xSplit="1" ySplit="11" topLeftCell="B16" activePane="bottomRight" state="frozen"/>
      <selection pane="bottomRight" activeCell="G178" sqref="G178:H178"/>
      <pageMargins left="0" right="0" top="0" bottom="0" header="0.31496062992125984" footer="0.31496062992125984"/>
      <printOptions horizontalCentered="1"/>
      <pageSetup paperSize="9" scale="45" orientation="landscape" horizontalDpi="180" verticalDpi="180" r:id="rId3"/>
    </customSheetView>
    <customSheetView guid="{CFE875CB-1045-45F7-825E-02100661E885}" scale="60" showAutoFilter="1">
      <pane xSplit="1" ySplit="7" topLeftCell="H8" activePane="bottomRight" state="frozen"/>
      <selection pane="bottomRight" activeCell="L14" sqref="L14"/>
      <pageMargins left="0" right="0" top="0" bottom="0" header="0.31496062992125984" footer="0.31496062992125984"/>
      <printOptions horizontalCentered="1"/>
      <pageSetup paperSize="8" scale="52" orientation="landscape" horizontalDpi="180" verticalDpi="180" r:id="rId4"/>
      <autoFilter ref="A7:V205"/>
    </customSheetView>
    <customSheetView guid="{BABD61A3-6A51-407B-8C81-60ED34B253AA}" scale="78" showPageBreaks="1" printArea="1">
      <pane xSplit="1" ySplit="7" topLeftCell="B8" activePane="bottomRight" state="frozen"/>
      <selection pane="bottomRight" activeCell="A5" sqref="A5:V6"/>
      <rowBreaks count="2" manualBreakCount="2">
        <brk id="90" max="37" man="1"/>
        <brk id="103" max="37" man="1"/>
      </rowBreaks>
      <pageMargins left="0" right="0" top="0" bottom="0" header="0.31496062992125984" footer="0.31496062992125984"/>
      <printOptions horizontalCentered="1"/>
      <pageSetup paperSize="9" scale="37" orientation="landscape" horizontalDpi="180" verticalDpi="180" r:id="rId5"/>
    </customSheetView>
  </customSheetViews>
  <mergeCells count="15">
    <mergeCell ref="A5:V6"/>
    <mergeCell ref="A9:A11"/>
    <mergeCell ref="B9:B11"/>
    <mergeCell ref="C9:C11"/>
    <mergeCell ref="E9:E11"/>
    <mergeCell ref="D9:D11"/>
    <mergeCell ref="F10:I10"/>
    <mergeCell ref="F9:I9"/>
    <mergeCell ref="J9:M9"/>
    <mergeCell ref="J10:M10"/>
    <mergeCell ref="N9:Q9"/>
    <mergeCell ref="N10:Q10"/>
    <mergeCell ref="R9:U9"/>
    <mergeCell ref="R10:U10"/>
    <mergeCell ref="V9:V11"/>
  </mergeCells>
  <printOptions horizontalCentered="1"/>
  <pageMargins left="0" right="0" top="0" bottom="0" header="0.31496062992125984" footer="0.31496062992125984"/>
  <pageSetup paperSize="9" scale="37" orientation="landscape" r:id="rId6"/>
  <rowBreaks count="2" manualBreakCount="2">
    <brk id="91" max="37" man="1"/>
    <brk id="104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9"/>
  <sheetViews>
    <sheetView topLeftCell="A4" zoomScaleNormal="100" workbookViewId="0">
      <selection activeCell="C12" sqref="C12"/>
    </sheetView>
  </sheetViews>
  <sheetFormatPr defaultColWidth="9.140625" defaultRowHeight="15"/>
  <cols>
    <col min="1" max="1" width="6.42578125" style="4" customWidth="1"/>
    <col min="2" max="2" width="56.42578125" style="5" customWidth="1"/>
    <col min="3" max="3" width="17.5703125" style="4" customWidth="1"/>
    <col min="4" max="4" width="15.5703125" style="8" customWidth="1"/>
    <col min="5" max="5" width="10.28515625" style="4" customWidth="1"/>
    <col min="6" max="6" width="50" style="3" hidden="1" customWidth="1"/>
    <col min="7" max="7" width="9.140625" style="3" hidden="1" customWidth="1"/>
    <col min="8" max="8" width="8.85546875" style="3"/>
    <col min="9" max="9" width="6" style="3" customWidth="1"/>
    <col min="10" max="10" width="36.140625" style="84" customWidth="1"/>
    <col min="11" max="11" width="18.42578125" style="3" bestFit="1" customWidth="1"/>
    <col min="12" max="12" width="18.28515625" style="3" customWidth="1"/>
    <col min="13" max="13" width="9.140625" style="3" customWidth="1"/>
    <col min="14" max="14" width="18.42578125" style="3" bestFit="1" customWidth="1"/>
    <col min="15" max="15" width="9.7109375" style="3" bestFit="1" customWidth="1"/>
    <col min="16" max="16" width="9" style="3" bestFit="1" customWidth="1"/>
    <col min="17" max="88" width="9.140625" style="3"/>
    <col min="89" max="16384" width="9.140625" style="4"/>
  </cols>
  <sheetData>
    <row r="1" spans="1:88" ht="15" customHeight="1">
      <c r="A1" s="108" t="s">
        <v>174</v>
      </c>
      <c r="B1" s="108"/>
      <c r="C1" s="108"/>
      <c r="D1" s="108"/>
      <c r="E1" s="108"/>
    </row>
    <row r="2" spans="1:88" ht="37.5" customHeight="1">
      <c r="A2" s="108"/>
      <c r="B2" s="108"/>
      <c r="C2" s="108"/>
      <c r="D2" s="108"/>
      <c r="E2" s="108"/>
    </row>
    <row r="4" spans="1:88" ht="16.5" customHeight="1">
      <c r="A4" s="74" t="s">
        <v>0</v>
      </c>
      <c r="B4" s="75" t="s">
        <v>1</v>
      </c>
      <c r="C4" s="76" t="s">
        <v>145</v>
      </c>
      <c r="D4" s="76" t="s">
        <v>145</v>
      </c>
      <c r="E4" s="72" t="s">
        <v>171</v>
      </c>
      <c r="F4" s="73" t="s">
        <v>175</v>
      </c>
      <c r="G4" s="73" t="s">
        <v>176</v>
      </c>
      <c r="I4" s="129" t="s">
        <v>0</v>
      </c>
      <c r="J4" s="131" t="s">
        <v>1</v>
      </c>
      <c r="K4" s="133" t="s">
        <v>179</v>
      </c>
      <c r="L4" s="128" t="s">
        <v>180</v>
      </c>
      <c r="M4" s="128"/>
      <c r="N4" s="128" t="s">
        <v>182</v>
      </c>
      <c r="O4" s="128"/>
    </row>
    <row r="5" spans="1:88" ht="16.5" customHeight="1">
      <c r="A5" s="74"/>
      <c r="B5" s="81"/>
      <c r="C5" s="76"/>
      <c r="D5" s="76"/>
      <c r="E5" s="72"/>
      <c r="F5" s="73"/>
      <c r="G5" s="73"/>
      <c r="I5" s="130"/>
      <c r="J5" s="132"/>
      <c r="K5" s="134"/>
      <c r="L5" s="83" t="s">
        <v>181</v>
      </c>
      <c r="M5" s="83" t="s">
        <v>171</v>
      </c>
      <c r="N5" s="83" t="s">
        <v>181</v>
      </c>
      <c r="O5" s="83" t="s">
        <v>171</v>
      </c>
    </row>
    <row r="6" spans="1:88" ht="19.5">
      <c r="A6" s="14"/>
      <c r="B6" s="15" t="s">
        <v>10</v>
      </c>
      <c r="C6" s="16">
        <f>Лист1!F13/1000</f>
        <v>19.899999999999999</v>
      </c>
      <c r="D6" s="16">
        <f>Лист1!J13/1000</f>
        <v>0</v>
      </c>
      <c r="E6" s="17">
        <f>Лист1!V13</f>
        <v>0</v>
      </c>
      <c r="F6" s="2"/>
      <c r="G6" s="2"/>
      <c r="I6" s="14"/>
      <c r="J6" s="65" t="s">
        <v>10</v>
      </c>
      <c r="K6" s="77">
        <f>C6</f>
        <v>19.899999999999999</v>
      </c>
      <c r="L6" s="82">
        <f>D6</f>
        <v>0</v>
      </c>
      <c r="M6" s="82">
        <f>L6/K6*100</f>
        <v>0</v>
      </c>
      <c r="N6" s="77">
        <v>5306.5</v>
      </c>
      <c r="O6" s="78">
        <f>N6/K6</f>
        <v>266.65800000000002</v>
      </c>
      <c r="P6" s="18">
        <f>N6-L6</f>
        <v>5306.5</v>
      </c>
    </row>
    <row r="7" spans="1:88" s="66" customFormat="1" ht="49.5">
      <c r="A7" s="19" t="s">
        <v>9</v>
      </c>
      <c r="B7" s="60" t="s">
        <v>72</v>
      </c>
      <c r="C7" s="45">
        <f>Лист1!F116/1000</f>
        <v>0</v>
      </c>
      <c r="D7" s="45">
        <f>Лист1!J116/1000</f>
        <v>0</v>
      </c>
      <c r="E7" s="46" t="e">
        <f>Лист1!V116/1000</f>
        <v>#DIV/0!</v>
      </c>
      <c r="F7" s="2"/>
      <c r="G7" s="2"/>
      <c r="H7" s="3"/>
      <c r="I7" s="14" t="s">
        <v>9</v>
      </c>
      <c r="J7" s="65" t="s">
        <v>72</v>
      </c>
      <c r="K7" s="77">
        <f t="shared" ref="K7:K17" si="0">C7</f>
        <v>0</v>
      </c>
      <c r="L7" s="77">
        <f t="shared" ref="L7:L17" si="1">D7</f>
        <v>0</v>
      </c>
      <c r="M7" s="82" t="e">
        <f t="shared" ref="M7:M17" si="2">L7/K7*100</f>
        <v>#DIV/0!</v>
      </c>
      <c r="N7" s="79">
        <v>1692.4</v>
      </c>
      <c r="O7" s="78" t="e">
        <f t="shared" ref="O7:O17" si="3">N7/K7</f>
        <v>#DIV/0!</v>
      </c>
      <c r="P7" s="18">
        <f t="shared" ref="P7:P17" si="4">N7-L7</f>
        <v>1692.4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</row>
    <row r="8" spans="1:88" ht="33">
      <c r="A8" s="19" t="s">
        <v>27</v>
      </c>
      <c r="B8" s="20" t="s">
        <v>11</v>
      </c>
      <c r="C8" s="22">
        <f>Лист1!F14/1000</f>
        <v>6.7</v>
      </c>
      <c r="D8" s="22">
        <f>Лист1!J14/1000</f>
        <v>0</v>
      </c>
      <c r="E8" s="23">
        <f>Лист1!V14/1000</f>
        <v>0</v>
      </c>
      <c r="F8" s="2"/>
      <c r="G8" s="2"/>
      <c r="I8" s="14" t="s">
        <v>27</v>
      </c>
      <c r="J8" s="65" t="s">
        <v>11</v>
      </c>
      <c r="K8" s="77">
        <f t="shared" si="0"/>
        <v>6.7</v>
      </c>
      <c r="L8" s="77">
        <f t="shared" si="1"/>
        <v>0</v>
      </c>
      <c r="M8" s="82">
        <f t="shared" si="2"/>
        <v>0</v>
      </c>
      <c r="N8" s="80">
        <v>2032.2</v>
      </c>
      <c r="O8" s="78">
        <f t="shared" si="3"/>
        <v>303.31299999999999</v>
      </c>
      <c r="P8" s="18">
        <f t="shared" si="4"/>
        <v>2032.2</v>
      </c>
    </row>
    <row r="9" spans="1:88" ht="33">
      <c r="A9" s="21">
        <v>3</v>
      </c>
      <c r="B9" s="43" t="s">
        <v>28</v>
      </c>
      <c r="C9" s="45">
        <f>Лист1!F36/1000</f>
        <v>0</v>
      </c>
      <c r="D9" s="45">
        <f>Лист1!J36/1000</f>
        <v>0</v>
      </c>
      <c r="E9" s="46" t="e">
        <f>Лист1!V36/1000</f>
        <v>#DIV/0!</v>
      </c>
      <c r="F9" s="2"/>
      <c r="G9" s="2"/>
      <c r="I9" s="14">
        <v>3</v>
      </c>
      <c r="J9" s="85" t="s">
        <v>28</v>
      </c>
      <c r="K9" s="77">
        <f t="shared" si="0"/>
        <v>0</v>
      </c>
      <c r="L9" s="77">
        <f t="shared" si="1"/>
        <v>0</v>
      </c>
      <c r="M9" s="82" t="e">
        <f t="shared" si="2"/>
        <v>#DIV/0!</v>
      </c>
      <c r="N9" s="79">
        <v>350.4</v>
      </c>
      <c r="O9" s="78" t="e">
        <f t="shared" si="3"/>
        <v>#DIV/0!</v>
      </c>
      <c r="P9" s="18">
        <f t="shared" si="4"/>
        <v>350.4</v>
      </c>
    </row>
    <row r="10" spans="1:88" s="66" customFormat="1" ht="33">
      <c r="A10" s="19" t="s">
        <v>52</v>
      </c>
      <c r="B10" s="60" t="s">
        <v>60</v>
      </c>
      <c r="C10" s="45">
        <f>Лист1!F91/1000</f>
        <v>8.1</v>
      </c>
      <c r="D10" s="45">
        <f>Лист1!J91/1000</f>
        <v>0</v>
      </c>
      <c r="E10" s="46">
        <f>Лист1!V91/1000</f>
        <v>0</v>
      </c>
      <c r="F10" s="2"/>
      <c r="G10" s="2"/>
      <c r="H10" s="3"/>
      <c r="I10" s="14" t="s">
        <v>59</v>
      </c>
      <c r="J10" s="65" t="s">
        <v>60</v>
      </c>
      <c r="K10" s="77">
        <f t="shared" si="0"/>
        <v>8.1</v>
      </c>
      <c r="L10" s="77">
        <f t="shared" si="1"/>
        <v>0</v>
      </c>
      <c r="M10" s="82">
        <f t="shared" si="2"/>
        <v>0</v>
      </c>
      <c r="N10" s="79">
        <v>548.5</v>
      </c>
      <c r="O10" s="78">
        <f t="shared" si="3"/>
        <v>67.715999999999994</v>
      </c>
      <c r="P10" s="18">
        <f t="shared" si="4"/>
        <v>548.5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</row>
    <row r="11" spans="1:88" ht="33">
      <c r="A11" s="19" t="s">
        <v>59</v>
      </c>
      <c r="B11" s="20" t="s">
        <v>40</v>
      </c>
      <c r="C11" s="45">
        <f>Лист1!F59/1000</f>
        <v>5.0999999999999996</v>
      </c>
      <c r="D11" s="45">
        <f>Лист1!J59/1000</f>
        <v>0</v>
      </c>
      <c r="E11" s="46">
        <f>Лист1!V59/1000</f>
        <v>0</v>
      </c>
      <c r="F11" s="30"/>
      <c r="G11" s="2"/>
      <c r="I11" s="14" t="s">
        <v>52</v>
      </c>
      <c r="J11" s="65" t="s">
        <v>40</v>
      </c>
      <c r="K11" s="77">
        <f t="shared" si="0"/>
        <v>5.0999999999999996</v>
      </c>
      <c r="L11" s="77">
        <f t="shared" si="1"/>
        <v>0</v>
      </c>
      <c r="M11" s="82">
        <f t="shared" si="2"/>
        <v>0</v>
      </c>
      <c r="N11" s="79">
        <v>355</v>
      </c>
      <c r="O11" s="78">
        <f t="shared" si="3"/>
        <v>69.608000000000004</v>
      </c>
      <c r="P11" s="18">
        <f t="shared" si="4"/>
        <v>355</v>
      </c>
    </row>
    <row r="12" spans="1:88" s="66" customFormat="1" ht="18.75">
      <c r="A12" s="19" t="s">
        <v>65</v>
      </c>
      <c r="B12" s="20" t="s">
        <v>66</v>
      </c>
      <c r="C12" s="45">
        <f>Лист1!F104/1000</f>
        <v>0</v>
      </c>
      <c r="D12" s="45">
        <f>Лист1!J104/1000</f>
        <v>0</v>
      </c>
      <c r="E12" s="46" t="e">
        <f>Лист1!V104/1000</f>
        <v>#DIV/0!</v>
      </c>
      <c r="F12" s="2"/>
      <c r="G12" s="2"/>
      <c r="H12" s="3"/>
      <c r="I12" s="14" t="s">
        <v>65</v>
      </c>
      <c r="J12" s="65" t="s">
        <v>66</v>
      </c>
      <c r="K12" s="77">
        <f t="shared" si="0"/>
        <v>0</v>
      </c>
      <c r="L12" s="77">
        <f t="shared" si="1"/>
        <v>0</v>
      </c>
      <c r="M12" s="82" t="e">
        <f t="shared" si="2"/>
        <v>#DIV/0!</v>
      </c>
      <c r="N12" s="79">
        <v>120.2</v>
      </c>
      <c r="O12" s="78" t="e">
        <f t="shared" si="3"/>
        <v>#DIV/0!</v>
      </c>
      <c r="P12" s="18">
        <f t="shared" si="4"/>
        <v>120.2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s="66" customFormat="1" ht="82.5">
      <c r="A13" s="19" t="s">
        <v>71</v>
      </c>
      <c r="B13" s="60" t="s">
        <v>84</v>
      </c>
      <c r="C13" s="45">
        <f>Лист1!F154/1000</f>
        <v>0</v>
      </c>
      <c r="D13" s="45">
        <f>Лист1!J154/1000</f>
        <v>0</v>
      </c>
      <c r="E13" s="46" t="e">
        <f>Лист1!V154/1000</f>
        <v>#DIV/0!</v>
      </c>
      <c r="F13" s="2"/>
      <c r="G13" s="2"/>
      <c r="H13" s="3"/>
      <c r="I13" s="14" t="s">
        <v>71</v>
      </c>
      <c r="J13" s="65" t="s">
        <v>84</v>
      </c>
      <c r="K13" s="77">
        <f t="shared" si="0"/>
        <v>0</v>
      </c>
      <c r="L13" s="77">
        <f t="shared" si="1"/>
        <v>0</v>
      </c>
      <c r="M13" s="82" t="e">
        <f t="shared" si="2"/>
        <v>#DIV/0!</v>
      </c>
      <c r="N13" s="79">
        <v>145.1</v>
      </c>
      <c r="O13" s="78" t="e">
        <f t="shared" si="3"/>
        <v>#DIV/0!</v>
      </c>
      <c r="P13" s="18">
        <f t="shared" si="4"/>
        <v>145.1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88" s="66" customFormat="1" ht="18.75">
      <c r="A14" s="19" t="s">
        <v>75</v>
      </c>
      <c r="B14" s="20" t="s">
        <v>76</v>
      </c>
      <c r="C14" s="45">
        <f>Лист1!F132/1000</f>
        <v>0</v>
      </c>
      <c r="D14" s="45">
        <f>Лист1!J132/1000</f>
        <v>0</v>
      </c>
      <c r="E14" s="46" t="e">
        <f>Лист1!V132/1000</f>
        <v>#DIV/0!</v>
      </c>
      <c r="F14" s="2"/>
      <c r="G14" s="2"/>
      <c r="H14" s="3"/>
      <c r="I14" s="14" t="s">
        <v>75</v>
      </c>
      <c r="J14" s="65" t="s">
        <v>76</v>
      </c>
      <c r="K14" s="77">
        <f t="shared" si="0"/>
        <v>0</v>
      </c>
      <c r="L14" s="77">
        <f t="shared" si="1"/>
        <v>0</v>
      </c>
      <c r="M14" s="82" t="e">
        <f t="shared" si="2"/>
        <v>#DIV/0!</v>
      </c>
      <c r="N14" s="79">
        <v>46</v>
      </c>
      <c r="O14" s="78" t="e">
        <f t="shared" si="3"/>
        <v>#DIV/0!</v>
      </c>
      <c r="P14" s="18">
        <f t="shared" si="4"/>
        <v>46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88" ht="33">
      <c r="A15" s="19" t="s">
        <v>83</v>
      </c>
      <c r="B15" s="60" t="s">
        <v>53</v>
      </c>
      <c r="C15" s="45">
        <f>Лист1!F84/1000</f>
        <v>0</v>
      </c>
      <c r="D15" s="45">
        <f>Лист1!J84/1000</f>
        <v>0</v>
      </c>
      <c r="E15" s="46" t="e">
        <f>Лист1!V84/1000</f>
        <v>#DIV/0!</v>
      </c>
      <c r="F15" s="2"/>
      <c r="G15" s="2"/>
      <c r="I15" s="14" t="s">
        <v>83</v>
      </c>
      <c r="J15" s="65" t="s">
        <v>53</v>
      </c>
      <c r="K15" s="77">
        <f t="shared" si="0"/>
        <v>0</v>
      </c>
      <c r="L15" s="77">
        <f t="shared" si="1"/>
        <v>0</v>
      </c>
      <c r="M15" s="82" t="e">
        <f t="shared" si="2"/>
        <v>#DIV/0!</v>
      </c>
      <c r="N15" s="79">
        <v>4.3</v>
      </c>
      <c r="O15" s="78" t="e">
        <f t="shared" si="3"/>
        <v>#DIV/0!</v>
      </c>
      <c r="P15" s="18">
        <f t="shared" si="4"/>
        <v>4.3</v>
      </c>
    </row>
    <row r="16" spans="1:88" s="66" customFormat="1" ht="49.5">
      <c r="A16" s="60">
        <v>10</v>
      </c>
      <c r="B16" s="60" t="s">
        <v>143</v>
      </c>
      <c r="C16" s="45">
        <f>Лист1!F175/1000</f>
        <v>0</v>
      </c>
      <c r="D16" s="45">
        <f>Лист1!J175/1000</f>
        <v>0</v>
      </c>
      <c r="E16" s="46" t="e">
        <f>Лист1!V175/1000</f>
        <v>#DIV/0!</v>
      </c>
      <c r="F16" s="2"/>
      <c r="G16" s="2"/>
      <c r="H16" s="3"/>
      <c r="I16" s="14">
        <v>10</v>
      </c>
      <c r="J16" s="65" t="s">
        <v>143</v>
      </c>
      <c r="K16" s="77">
        <f t="shared" si="0"/>
        <v>0</v>
      </c>
      <c r="L16" s="77">
        <f t="shared" si="1"/>
        <v>0</v>
      </c>
      <c r="M16" s="82" t="e">
        <f t="shared" si="2"/>
        <v>#DIV/0!</v>
      </c>
      <c r="N16" s="79">
        <v>0</v>
      </c>
      <c r="O16" s="78" t="e">
        <f t="shared" si="3"/>
        <v>#DIV/0!</v>
      </c>
      <c r="P16" s="18">
        <f t="shared" si="4"/>
        <v>0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88" s="66" customFormat="1" ht="49.5">
      <c r="A17" s="19" t="s">
        <v>178</v>
      </c>
      <c r="B17" s="60" t="s">
        <v>91</v>
      </c>
      <c r="C17" s="45">
        <f>Лист1!F170/1000</f>
        <v>0</v>
      </c>
      <c r="D17" s="45">
        <f>Лист1!J170/1000</f>
        <v>0</v>
      </c>
      <c r="E17" s="46" t="e">
        <f>Лист1!V170/1000</f>
        <v>#DIV/0!</v>
      </c>
      <c r="F17" s="2"/>
      <c r="G17" s="2"/>
      <c r="H17" s="3"/>
      <c r="I17" s="14" t="s">
        <v>178</v>
      </c>
      <c r="J17" s="65" t="s">
        <v>91</v>
      </c>
      <c r="K17" s="77">
        <f t="shared" si="0"/>
        <v>0</v>
      </c>
      <c r="L17" s="77">
        <f t="shared" si="1"/>
        <v>0</v>
      </c>
      <c r="M17" s="82" t="e">
        <f t="shared" si="2"/>
        <v>#DIV/0!</v>
      </c>
      <c r="N17" s="79">
        <v>12.4</v>
      </c>
      <c r="O17" s="78" t="e">
        <f t="shared" si="3"/>
        <v>#DIV/0!</v>
      </c>
      <c r="P17" s="18">
        <f t="shared" si="4"/>
        <v>12.4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ht="22.15" customHeight="1">
      <c r="C18" s="3"/>
      <c r="D18" s="3"/>
      <c r="E18" s="3"/>
      <c r="I18" s="4"/>
      <c r="J18" s="86"/>
      <c r="K18" s="4"/>
      <c r="L18" s="4"/>
      <c r="M18" s="4"/>
      <c r="N18" s="4"/>
      <c r="O18" s="4"/>
    </row>
    <row r="19" spans="1:88" ht="22.15" customHeight="1">
      <c r="C19" s="3"/>
      <c r="D19" s="3">
        <v>4395</v>
      </c>
      <c r="E19" s="3"/>
      <c r="K19" s="3">
        <f>N19-D19</f>
        <v>672.3</v>
      </c>
      <c r="N19" s="3">
        <v>5067.3</v>
      </c>
    </row>
    <row r="20" spans="1:88" ht="22.15" customHeight="1">
      <c r="C20" s="3"/>
      <c r="D20" s="3"/>
      <c r="E20" s="3"/>
    </row>
    <row r="21" spans="1:88" ht="21" customHeight="1">
      <c r="C21" s="3"/>
      <c r="D21" s="3"/>
      <c r="E21" s="3"/>
    </row>
    <row r="22" spans="1:88" ht="21" customHeight="1">
      <c r="C22" s="3"/>
      <c r="D22" s="3"/>
      <c r="E22" s="3"/>
    </row>
    <row r="23" spans="1:88" ht="21" customHeight="1">
      <c r="C23" s="3"/>
      <c r="D23" s="3"/>
      <c r="E23" s="3"/>
    </row>
    <row r="24" spans="1:88" ht="21" customHeight="1">
      <c r="C24" s="3"/>
      <c r="D24" s="3"/>
      <c r="E24" s="3"/>
    </row>
    <row r="25" spans="1:88" ht="17.45" customHeight="1">
      <c r="C25" s="3"/>
      <c r="D25" s="3"/>
      <c r="E25" s="3"/>
    </row>
    <row r="26" spans="1:88" ht="16.149999999999999" customHeight="1">
      <c r="C26" s="3"/>
      <c r="D26" s="3"/>
      <c r="E26" s="3"/>
    </row>
    <row r="27" spans="1:88" ht="17.45" customHeight="1">
      <c r="C27" s="3"/>
      <c r="D27" s="3"/>
      <c r="E27" s="3"/>
    </row>
    <row r="28" spans="1:88" ht="20.45" customHeight="1">
      <c r="C28" s="3"/>
      <c r="D28" s="3"/>
      <c r="E28" s="3"/>
    </row>
    <row r="29" spans="1:88" ht="16.149999999999999" customHeight="1">
      <c r="C29" s="3"/>
      <c r="D29" s="3"/>
      <c r="E29" s="3"/>
    </row>
    <row r="30" spans="1:88" ht="17.45" customHeight="1">
      <c r="C30" s="3"/>
      <c r="D30" s="3"/>
      <c r="E30" s="3"/>
    </row>
    <row r="31" spans="1:88" ht="17.45" customHeight="1">
      <c r="C31" s="3"/>
      <c r="D31" s="3"/>
      <c r="E31" s="3"/>
    </row>
    <row r="32" spans="1:88">
      <c r="C32" s="3"/>
      <c r="D32" s="3"/>
      <c r="E32" s="3"/>
    </row>
    <row r="33" spans="3:5">
      <c r="C33" s="3"/>
      <c r="D33" s="3"/>
      <c r="E33" s="3"/>
    </row>
    <row r="34" spans="3:5">
      <c r="C34" s="3"/>
      <c r="D34" s="3"/>
      <c r="E34" s="3"/>
    </row>
    <row r="35" spans="3:5">
      <c r="C35" s="3"/>
      <c r="D35" s="3"/>
      <c r="E35" s="3"/>
    </row>
    <row r="36" spans="3:5">
      <c r="C36" s="3"/>
      <c r="D36" s="3"/>
      <c r="E36" s="3"/>
    </row>
    <row r="37" spans="3:5">
      <c r="C37" s="3"/>
      <c r="D37" s="3"/>
      <c r="E37" s="3"/>
    </row>
    <row r="38" spans="3:5">
      <c r="C38" s="3"/>
      <c r="D38" s="3"/>
      <c r="E38" s="3"/>
    </row>
    <row r="39" spans="3:5">
      <c r="C39" s="3"/>
      <c r="D39" s="3"/>
      <c r="E39" s="3"/>
    </row>
    <row r="40" spans="3:5">
      <c r="C40" s="3"/>
      <c r="D40" s="3"/>
      <c r="E40" s="3"/>
    </row>
    <row r="41" spans="3:5">
      <c r="C41" s="3"/>
      <c r="D41" s="3"/>
      <c r="E41" s="3"/>
    </row>
    <row r="42" spans="3:5">
      <c r="C42" s="3"/>
      <c r="D42" s="3"/>
      <c r="E42" s="3"/>
    </row>
    <row r="43" spans="3:5">
      <c r="C43" s="3"/>
      <c r="D43" s="3"/>
      <c r="E43" s="3"/>
    </row>
    <row r="44" spans="3:5">
      <c r="C44" s="3"/>
      <c r="D44" s="3"/>
      <c r="E44" s="3"/>
    </row>
    <row r="45" spans="3:5">
      <c r="C45" s="3"/>
      <c r="D45" s="3"/>
      <c r="E45" s="3"/>
    </row>
    <row r="46" spans="3:5">
      <c r="C46" s="3"/>
      <c r="D46" s="3"/>
      <c r="E46" s="3"/>
    </row>
    <row r="47" spans="3:5">
      <c r="C47" s="3"/>
      <c r="D47" s="3"/>
      <c r="E47" s="3"/>
    </row>
    <row r="48" spans="3:5">
      <c r="C48" s="3"/>
      <c r="D48" s="3"/>
      <c r="E48" s="3"/>
    </row>
    <row r="49" spans="3:5">
      <c r="C49" s="3"/>
      <c r="D49" s="3"/>
      <c r="E49" s="3"/>
    </row>
  </sheetData>
  <customSheetViews>
    <customSheetView guid="{11567F2F-C1C9-43EC-BD2A-AFB0FBEE657B}" showPageBreaks="1" printArea="1" hiddenColumns="1" topLeftCell="A4">
      <selection activeCell="C12" sqref="C12"/>
      <colBreaks count="1" manualBreakCount="1">
        <brk id="8" max="18" man="1"/>
      </colBreaks>
      <pageMargins left="0.7" right="0.7" top="0.75" bottom="0.75" header="0.3" footer="0.3"/>
      <pageSetup paperSize="9" scale="70" orientation="portrait" r:id="rId1"/>
    </customSheetView>
    <customSheetView guid="{8DBC8541-9868-41A7-9A9F-A27FC80CBA37}" showPageBreaks="1" printArea="1" hiddenColumns="1" topLeftCell="A4">
      <selection activeCell="C12" sqref="C12"/>
      <colBreaks count="1" manualBreakCount="1">
        <brk id="8" max="18" man="1"/>
      </colBreaks>
      <pageMargins left="0.7" right="0.7" top="0.75" bottom="0.75" header="0.3" footer="0.3"/>
      <pageSetup paperSize="9" scale="70" orientation="portrait" r:id="rId2"/>
    </customSheetView>
    <customSheetView guid="{FE09AB06-1ECE-4486-BCA1-E9D85830708B}" showPageBreaks="1" printArea="1" hiddenColumns="1" topLeftCell="A4">
      <selection activeCell="C12" sqref="C12"/>
      <colBreaks count="1" manualBreakCount="1">
        <brk id="8" max="18" man="1"/>
      </colBreaks>
      <pageMargins left="0.7" right="0.7" top="0.75" bottom="0.75" header="0.3" footer="0.3"/>
      <pageSetup paperSize="9" scale="70" orientation="portrait" r:id="rId3"/>
    </customSheetView>
    <customSheetView guid="{CFE875CB-1045-45F7-825E-02100661E885}" hiddenColumns="1" topLeftCell="A4">
      <selection activeCell="C12" sqref="C12"/>
      <colBreaks count="1" manualBreakCount="1">
        <brk id="8" max="18" man="1"/>
      </colBreaks>
      <pageMargins left="0.7" right="0.7" top="0.75" bottom="0.75" header="0.3" footer="0.3"/>
      <pageSetup paperSize="9" scale="70" orientation="portrait" r:id="rId4"/>
    </customSheetView>
    <customSheetView guid="{BABD61A3-6A51-407B-8C81-60ED34B253AA}" showPageBreaks="1" printArea="1" hiddenColumns="1" topLeftCell="A4">
      <selection activeCell="C12" sqref="C12"/>
      <colBreaks count="1" manualBreakCount="1">
        <brk id="8" max="18" man="1"/>
      </colBreaks>
      <pageMargins left="0.7" right="0.7" top="0.75" bottom="0.75" header="0.3" footer="0.3"/>
      <pageSetup paperSize="9" scale="70" orientation="portrait" r:id="rId5"/>
    </customSheetView>
  </customSheetViews>
  <mergeCells count="6">
    <mergeCell ref="N4:O4"/>
    <mergeCell ref="A1:E2"/>
    <mergeCell ref="I4:I5"/>
    <mergeCell ref="J4:J5"/>
    <mergeCell ref="K4:K5"/>
    <mergeCell ref="L4:M4"/>
  </mergeCells>
  <pageMargins left="0.7" right="0.7" top="0.75" bottom="0.75" header="0.3" footer="0.3"/>
  <pageSetup paperSize="9" scale="70" orientation="portrait" r:id="rId6"/>
  <colBreaks count="1" manualBreakCount="1">
    <brk id="8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Лист1!Заголовки_для_печати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Наговицына Мария Александровна (nma)</dc:creator>
  <cp:lastModifiedBy>Волкова</cp:lastModifiedBy>
  <cp:lastPrinted>2023-02-01T08:14:09Z</cp:lastPrinted>
  <dcterms:created xsi:type="dcterms:W3CDTF">2006-09-28T05:33:49Z</dcterms:created>
  <dcterms:modified xsi:type="dcterms:W3CDTF">2023-02-02T02:20:16Z</dcterms:modified>
</cp:coreProperties>
</file>