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50" windowHeight="12255"/>
  </bookViews>
  <sheets>
    <sheet name=" муниципальный долг" sheetId="4" r:id="rId1"/>
  </sheets>
  <calcPr calcId="152511"/>
</workbook>
</file>

<file path=xl/calcChain.xml><?xml version="1.0" encoding="utf-8"?>
<calcChain xmlns="http://schemas.openxmlformats.org/spreadsheetml/2006/main">
  <c r="N7" i="4" l="1"/>
  <c r="M7" i="4"/>
  <c r="N9" i="4" l="1"/>
  <c r="N5" i="4" s="1"/>
  <c r="M9" i="4"/>
  <c r="M5" i="4"/>
  <c r="K7" i="4" l="1"/>
  <c r="J7" i="4"/>
  <c r="H7" i="4"/>
  <c r="G7" i="4"/>
  <c r="F7" i="4"/>
  <c r="I7" i="4" s="1"/>
  <c r="E7" i="4"/>
  <c r="D7" i="4"/>
  <c r="F13" i="4"/>
  <c r="I13" i="4" s="1"/>
  <c r="L13" i="4" s="1"/>
  <c r="O13" i="4" s="1"/>
  <c r="F11" i="4"/>
  <c r="C9" i="4"/>
  <c r="E9" i="4" l="1"/>
  <c r="F12" i="4"/>
  <c r="I12" i="4" s="1"/>
  <c r="L12" i="4" s="1"/>
  <c r="O12" i="4" s="1"/>
  <c r="I11" i="4" l="1"/>
  <c r="L11" i="4" s="1"/>
  <c r="O11" i="4" s="1"/>
  <c r="F14" i="4" l="1"/>
  <c r="I14" i="4" s="1"/>
  <c r="L14" i="4" s="1"/>
  <c r="O14" i="4" s="1"/>
  <c r="O9" i="4" s="1"/>
  <c r="K9" i="4"/>
  <c r="J9" i="4"/>
  <c r="H9" i="4"/>
  <c r="H5" i="4" s="1"/>
  <c r="G9" i="4"/>
  <c r="G5" i="4" s="1"/>
  <c r="E5" i="4"/>
  <c r="D9" i="4"/>
  <c r="D5" i="4" s="1"/>
  <c r="B9" i="4"/>
  <c r="B5" i="4" s="1"/>
  <c r="C5" i="4"/>
  <c r="L7" i="4" l="1"/>
  <c r="O7" i="4" s="1"/>
  <c r="O5" i="4" s="1"/>
  <c r="J5" i="4"/>
  <c r="D15" i="4"/>
  <c r="F9" i="4"/>
  <c r="F5" i="4" s="1"/>
  <c r="G15" i="4" s="1"/>
  <c r="I9" i="4"/>
  <c r="I5" i="4" s="1"/>
  <c r="L9" i="4"/>
  <c r="L5" i="4" l="1"/>
  <c r="M15" i="4" s="1"/>
  <c r="J15" i="4"/>
  <c r="K5" i="4"/>
</calcChain>
</file>

<file path=xl/sharedStrings.xml><?xml version="1.0" encoding="utf-8"?>
<sst xmlns="http://schemas.openxmlformats.org/spreadsheetml/2006/main" count="32" uniqueCount="25">
  <si>
    <t>Источники внутреннего финансирования дефицита бюджет</t>
  </si>
  <si>
    <t>в том числе:</t>
  </si>
  <si>
    <t>Кредиты, привлекаемые от кредитных организаций:</t>
  </si>
  <si>
    <t xml:space="preserve">объем привлечения </t>
  </si>
  <si>
    <t>объем средств, направляемых на погашение основной суммы долга</t>
  </si>
  <si>
    <t>Кредиты, привлекаемые от других бюджетов бюджетной системы РФ</t>
  </si>
  <si>
    <t>2021 год</t>
  </si>
  <si>
    <t>2022 год</t>
  </si>
  <si>
    <t>из них:</t>
  </si>
  <si>
    <t>Муниципальный долг на 01.01.2021 г.</t>
  </si>
  <si>
    <t>Муниципальный долг на 01.01.2022 г.</t>
  </si>
  <si>
    <t>Муниципальный долг на 01.01.2023 г.</t>
  </si>
  <si>
    <t>Общий объем привлечения</t>
  </si>
  <si>
    <t>Верхний предел внутреннего муниципального долга Александровского района Томской области</t>
  </si>
  <si>
    <t>Предельный объем муниципального долга</t>
  </si>
  <si>
    <t>единицы изменения - тыс. рублей</t>
  </si>
  <si>
    <t xml:space="preserve"> договор о привлечении бюджетного кредита № 95 БК от 09.07.2018</t>
  </si>
  <si>
    <t xml:space="preserve"> договор о привлечении бюджетного кредита № 119 БК от 14.10.2019</t>
  </si>
  <si>
    <t xml:space="preserve"> договор о привлечении бюджетного кредита № 141 БК от 19.12.2019</t>
  </si>
  <si>
    <t>2023 год</t>
  </si>
  <si>
    <t>Муниципальный долг на 01.01.2024 г.</t>
  </si>
  <si>
    <t xml:space="preserve"> договор о привлечении бюджетного кредита № 112 БК от 24.11.2020</t>
  </si>
  <si>
    <t>Кредиты</t>
  </si>
  <si>
    <t>Привлечение кредитов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</si>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</sst>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" fontId="1" fillId="0" borderId="1" xfId="0" applyNumberFormat="1" applyFont="1" applyBorder="1"/>
    <xf numFmtId="0" fontId="1" fillId="0" borderId="0" xfId="0" applyFont="1"/>
    <xf numFmtId="4" fontId="3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right" vertical="center" wrapText="1" indent="1"/>
    </xf>
    <xf numFmtId="0" fontId="5" fillId="0" borderId="0" xfId="0" applyFont="1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5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 indent="1"/>
    </xf>
    <xf numFmtId="4" fontId="6" fillId="0" borderId="1" xfId="0" applyNumberFormat="1" applyFont="1" applyBorder="1" applyAlignment="1">
      <alignment horizontal="right" vertical="center" wrapText="1" inden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/>
    <xf numFmtId="0" fontId="0" fillId="0" borderId="2" xfId="0" applyBorder="1" applyAlignme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view="pageBreakPreview" zoomScaleNormal="100" zoomScaleSheetLayoutView="100" workbookViewId="0">
      <selection activeCell="P6" sqref="P6"/>
    </sheetView>
  </sheetViews>
  <sheetFormatPr defaultRowHeight="15.75" x14ac:dyDescent="0.25"/>
  <cols>
    <col min="1" max="1" width="38.85546875" style="2" customWidth="1"/>
    <col min="2" max="2" width="14.85546875" style="2" hidden="1" customWidth="1"/>
    <col min="3" max="3" width="14.28515625" style="2" hidden="1" customWidth="1"/>
    <col min="4" max="4" width="13.85546875" style="2" hidden="1" customWidth="1"/>
    <col min="5" max="5" width="14.42578125" style="2" hidden="1" customWidth="1"/>
    <col min="6" max="6" width="14.85546875" style="2" customWidth="1"/>
    <col min="7" max="7" width="13.85546875" style="2" customWidth="1"/>
    <col min="8" max="8" width="12.7109375" style="2" customWidth="1"/>
    <col min="9" max="10" width="14.140625" style="2" customWidth="1"/>
    <col min="11" max="11" width="13.7109375" style="2" customWidth="1"/>
    <col min="12" max="12" width="12.5703125" style="2" customWidth="1"/>
    <col min="13" max="13" width="13.5703125" style="2" customWidth="1"/>
    <col min="14" max="14" width="14.85546875" style="2" customWidth="1"/>
    <col min="15" max="15" width="14.42578125" style="2" customWidth="1"/>
    <col min="16" max="16384" width="9.140625" style="2"/>
  </cols>
  <sheetData>
    <row r="1" spans="1:15" x14ac:dyDescent="0.25">
      <c r="A1" s="23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5" x14ac:dyDescent="0.25">
      <c r="J2" s="25" t="s">
        <v>15</v>
      </c>
      <c r="K2" s="26"/>
      <c r="L2" s="26"/>
    </row>
    <row r="3" spans="1:15" x14ac:dyDescent="0.25">
      <c r="A3" s="27" t="s">
        <v>0</v>
      </c>
      <c r="B3" s="21" t="s">
        <v>12</v>
      </c>
      <c r="C3" s="27" t="s">
        <v>9</v>
      </c>
      <c r="D3" s="19" t="s">
        <v>6</v>
      </c>
      <c r="E3" s="20"/>
      <c r="F3" s="27" t="s">
        <v>10</v>
      </c>
      <c r="G3" s="19" t="s">
        <v>7</v>
      </c>
      <c r="H3" s="20"/>
      <c r="I3" s="27" t="s">
        <v>11</v>
      </c>
      <c r="J3" s="19" t="s">
        <v>19</v>
      </c>
      <c r="K3" s="20"/>
      <c r="L3" s="21" t="s">
        <v>20</v>
      </c>
      <c r="M3" s="19" t="s">
        <v>24</v>
      </c>
      <c r="N3" s="20"/>
      <c r="O3" s="21" t="s">
        <v>20</v>
      </c>
    </row>
    <row r="4" spans="1:15" ht="126" x14ac:dyDescent="0.25">
      <c r="A4" s="28"/>
      <c r="B4" s="29"/>
      <c r="C4" s="28"/>
      <c r="D4" s="4" t="s">
        <v>3</v>
      </c>
      <c r="E4" s="4" t="s">
        <v>4</v>
      </c>
      <c r="F4" s="28"/>
      <c r="G4" s="4" t="s">
        <v>3</v>
      </c>
      <c r="H4" s="4" t="s">
        <v>4</v>
      </c>
      <c r="I4" s="28"/>
      <c r="J4" s="4" t="s">
        <v>3</v>
      </c>
      <c r="K4" s="4" t="s">
        <v>4</v>
      </c>
      <c r="L4" s="22"/>
      <c r="M4" s="11" t="s">
        <v>3</v>
      </c>
      <c r="N4" s="11" t="s">
        <v>4</v>
      </c>
      <c r="O4" s="22"/>
    </row>
    <row r="5" spans="1:15" s="7" customFormat="1" ht="20.25" customHeight="1" x14ac:dyDescent="0.25">
      <c r="A5" s="5" t="s">
        <v>22</v>
      </c>
      <c r="B5" s="6">
        <f t="shared" ref="B5:L5" si="0">B7+B9</f>
        <v>41830</v>
      </c>
      <c r="C5" s="6">
        <f t="shared" si="0"/>
        <v>32830</v>
      </c>
      <c r="D5" s="6">
        <f t="shared" si="0"/>
        <v>9900</v>
      </c>
      <c r="E5" s="6">
        <f t="shared" si="0"/>
        <v>9950</v>
      </c>
      <c r="F5" s="6">
        <f t="shared" si="0"/>
        <v>32780</v>
      </c>
      <c r="G5" s="6">
        <f t="shared" si="0"/>
        <v>11950</v>
      </c>
      <c r="H5" s="6">
        <f t="shared" si="0"/>
        <v>11950</v>
      </c>
      <c r="I5" s="6">
        <f t="shared" si="0"/>
        <v>32780</v>
      </c>
      <c r="J5" s="6">
        <f t="shared" si="0"/>
        <v>10930</v>
      </c>
      <c r="K5" s="6">
        <f t="shared" si="0"/>
        <v>10930</v>
      </c>
      <c r="L5" s="6">
        <f t="shared" si="0"/>
        <v>32780</v>
      </c>
      <c r="M5" s="6">
        <f t="shared" ref="M5:O5" si="1">M7+M9</f>
        <v>10000</v>
      </c>
      <c r="N5" s="6">
        <f t="shared" si="1"/>
        <v>10000</v>
      </c>
      <c r="O5" s="6">
        <f t="shared" si="1"/>
        <v>32780</v>
      </c>
    </row>
    <row r="6" spans="1:15" x14ac:dyDescent="0.25">
      <c r="A6" s="8" t="s">
        <v>1</v>
      </c>
      <c r="B6" s="8"/>
      <c r="C6" s="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31.5" x14ac:dyDescent="0.25">
      <c r="A7" s="18" t="s">
        <v>2</v>
      </c>
      <c r="B7" s="17">
        <v>9030</v>
      </c>
      <c r="C7" s="17"/>
      <c r="D7" s="17">
        <f>SUM(D8)</f>
        <v>9900</v>
      </c>
      <c r="E7" s="17">
        <f>SUM(E8)</f>
        <v>0</v>
      </c>
      <c r="F7" s="17">
        <f>C7+D7-E7</f>
        <v>9900</v>
      </c>
      <c r="G7" s="17">
        <f t="shared" ref="G7:H7" si="2">SUM(G8)</f>
        <v>11950</v>
      </c>
      <c r="H7" s="17">
        <f t="shared" si="2"/>
        <v>0</v>
      </c>
      <c r="I7" s="17">
        <f>F7+G7-H7</f>
        <v>21850</v>
      </c>
      <c r="J7" s="17">
        <f t="shared" ref="J7:N7" si="3">SUM(J8)</f>
        <v>10930</v>
      </c>
      <c r="K7" s="17">
        <f t="shared" si="3"/>
        <v>0</v>
      </c>
      <c r="L7" s="17">
        <f>I7+J7-K7</f>
        <v>32780</v>
      </c>
      <c r="M7" s="17">
        <f t="shared" si="3"/>
        <v>10000</v>
      </c>
      <c r="N7" s="17">
        <f t="shared" si="3"/>
        <v>10000</v>
      </c>
      <c r="O7" s="17">
        <f>L7+M7-N7</f>
        <v>32780</v>
      </c>
    </row>
    <row r="8" spans="1:15" x14ac:dyDescent="0.25">
      <c r="A8" s="9" t="s">
        <v>23</v>
      </c>
      <c r="B8" s="6"/>
      <c r="C8" s="6"/>
      <c r="D8" s="6">
        <v>9900</v>
      </c>
      <c r="E8" s="6"/>
      <c r="F8" s="6"/>
      <c r="G8" s="6">
        <v>11950</v>
      </c>
      <c r="H8" s="6"/>
      <c r="I8" s="6"/>
      <c r="J8" s="6">
        <v>10930</v>
      </c>
      <c r="K8" s="6"/>
      <c r="L8" s="6"/>
      <c r="M8" s="6">
        <v>10000</v>
      </c>
      <c r="N8" s="6">
        <v>10000</v>
      </c>
      <c r="O8" s="6"/>
    </row>
    <row r="9" spans="1:15" ht="47.25" x14ac:dyDescent="0.25">
      <c r="A9" s="15" t="s">
        <v>5</v>
      </c>
      <c r="B9" s="16">
        <f t="shared" ref="B9:L9" si="4">SUM(B11:B14)</f>
        <v>32800</v>
      </c>
      <c r="C9" s="17">
        <f t="shared" si="4"/>
        <v>32830</v>
      </c>
      <c r="D9" s="17">
        <f t="shared" si="4"/>
        <v>0</v>
      </c>
      <c r="E9" s="17">
        <f t="shared" si="4"/>
        <v>9950</v>
      </c>
      <c r="F9" s="17">
        <f t="shared" si="4"/>
        <v>22880</v>
      </c>
      <c r="G9" s="17">
        <f t="shared" si="4"/>
        <v>0</v>
      </c>
      <c r="H9" s="17">
        <f t="shared" si="4"/>
        <v>11950</v>
      </c>
      <c r="I9" s="17">
        <f t="shared" si="4"/>
        <v>10930</v>
      </c>
      <c r="J9" s="17">
        <f t="shared" si="4"/>
        <v>0</v>
      </c>
      <c r="K9" s="17">
        <f t="shared" si="4"/>
        <v>10930</v>
      </c>
      <c r="L9" s="17">
        <f t="shared" si="4"/>
        <v>0</v>
      </c>
      <c r="M9" s="17">
        <f t="shared" ref="M9:O9" si="5">SUM(M11:M14)</f>
        <v>0</v>
      </c>
      <c r="N9" s="17">
        <f t="shared" si="5"/>
        <v>0</v>
      </c>
      <c r="O9" s="17">
        <f t="shared" si="5"/>
        <v>0</v>
      </c>
    </row>
    <row r="10" spans="1:15" x14ac:dyDescent="0.25">
      <c r="A10" s="10" t="s">
        <v>8</v>
      </c>
      <c r="B10" s="10"/>
      <c r="C10" s="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31.5" x14ac:dyDescent="0.25">
      <c r="A11" s="9" t="s">
        <v>16</v>
      </c>
      <c r="B11" s="9">
        <v>7000</v>
      </c>
      <c r="C11" s="6">
        <v>1000</v>
      </c>
      <c r="D11" s="1"/>
      <c r="E11" s="1">
        <v>1000</v>
      </c>
      <c r="F11" s="6">
        <f>C11+D11-E11</f>
        <v>0</v>
      </c>
      <c r="G11" s="1"/>
      <c r="H11" s="12"/>
      <c r="I11" s="6">
        <f t="shared" ref="I11:I13" si="6">F11+G11-H11</f>
        <v>0</v>
      </c>
      <c r="J11" s="12"/>
      <c r="K11" s="12"/>
      <c r="L11" s="6">
        <f t="shared" ref="L11:L13" si="7">I11+J11-K11</f>
        <v>0</v>
      </c>
      <c r="M11" s="12"/>
      <c r="N11" s="12"/>
      <c r="O11" s="6">
        <f t="shared" ref="O11:O14" si="8">L11+M11-N11</f>
        <v>0</v>
      </c>
    </row>
    <row r="12" spans="1:15" ht="31.5" x14ac:dyDescent="0.25">
      <c r="A12" s="9" t="s">
        <v>17</v>
      </c>
      <c r="B12" s="9">
        <v>12900</v>
      </c>
      <c r="C12" s="6">
        <v>10400</v>
      </c>
      <c r="D12" s="1"/>
      <c r="E12" s="1">
        <v>3450</v>
      </c>
      <c r="F12" s="6">
        <f t="shared" ref="F12" si="9">C12+D12-E12</f>
        <v>6950</v>
      </c>
      <c r="G12" s="1"/>
      <c r="H12" s="12">
        <v>6950</v>
      </c>
      <c r="I12" s="6">
        <f t="shared" si="6"/>
        <v>0</v>
      </c>
      <c r="J12" s="12"/>
      <c r="K12" s="12"/>
      <c r="L12" s="6">
        <f t="shared" si="7"/>
        <v>0</v>
      </c>
      <c r="M12" s="12"/>
      <c r="N12" s="12"/>
      <c r="O12" s="6">
        <f t="shared" si="8"/>
        <v>0</v>
      </c>
    </row>
    <row r="13" spans="1:15" ht="31.5" x14ac:dyDescent="0.25">
      <c r="A13" s="9" t="s">
        <v>21</v>
      </c>
      <c r="B13" s="9"/>
      <c r="C13" s="6">
        <v>15430</v>
      </c>
      <c r="D13" s="1"/>
      <c r="E13" s="1">
        <v>2500</v>
      </c>
      <c r="F13" s="6">
        <f>C13+D13-E13</f>
        <v>12930</v>
      </c>
      <c r="G13" s="1"/>
      <c r="H13" s="12">
        <v>2000</v>
      </c>
      <c r="I13" s="6">
        <f t="shared" si="6"/>
        <v>10930</v>
      </c>
      <c r="J13" s="12"/>
      <c r="K13" s="12">
        <v>10930</v>
      </c>
      <c r="L13" s="6">
        <f t="shared" si="7"/>
        <v>0</v>
      </c>
      <c r="M13" s="12"/>
      <c r="N13" s="12"/>
      <c r="O13" s="6">
        <f t="shared" si="8"/>
        <v>0</v>
      </c>
    </row>
    <row r="14" spans="1:15" ht="31.5" x14ac:dyDescent="0.25">
      <c r="A14" s="9" t="s">
        <v>18</v>
      </c>
      <c r="B14" s="9">
        <v>12900</v>
      </c>
      <c r="C14" s="6">
        <v>6000</v>
      </c>
      <c r="D14" s="1"/>
      <c r="E14" s="1">
        <v>3000</v>
      </c>
      <c r="F14" s="6">
        <f t="shared" ref="F14" si="10">C14+D14-E14</f>
        <v>3000</v>
      </c>
      <c r="G14" s="1"/>
      <c r="H14" s="12">
        <v>3000</v>
      </c>
      <c r="I14" s="6">
        <f t="shared" ref="I14" si="11">F14+G14-H14</f>
        <v>0</v>
      </c>
      <c r="J14" s="12"/>
      <c r="K14" s="12"/>
      <c r="L14" s="6">
        <f t="shared" ref="L14" si="12">I14+J14-K14</f>
        <v>0</v>
      </c>
      <c r="M14" s="12"/>
      <c r="N14" s="12"/>
      <c r="O14" s="6">
        <f t="shared" si="8"/>
        <v>0</v>
      </c>
    </row>
    <row r="15" spans="1:15" ht="31.5" x14ac:dyDescent="0.25">
      <c r="A15" s="13" t="s">
        <v>14</v>
      </c>
      <c r="B15" s="13"/>
      <c r="C15" s="14"/>
      <c r="D15" s="3">
        <f>C5+D5+D9</f>
        <v>42730</v>
      </c>
      <c r="E15" s="3"/>
      <c r="F15" s="3"/>
      <c r="G15" s="3">
        <f>F5+G5</f>
        <v>44730</v>
      </c>
      <c r="H15" s="3"/>
      <c r="I15" s="3"/>
      <c r="J15" s="3">
        <f>I5+J5</f>
        <v>43710</v>
      </c>
      <c r="K15" s="3"/>
      <c r="L15" s="3"/>
      <c r="M15" s="3">
        <f>L5+M5</f>
        <v>42780</v>
      </c>
      <c r="N15" s="3"/>
      <c r="O15" s="3"/>
    </row>
  </sheetData>
  <mergeCells count="13">
    <mergeCell ref="A1:K1"/>
    <mergeCell ref="J2:L2"/>
    <mergeCell ref="A3:A4"/>
    <mergeCell ref="C3:C4"/>
    <mergeCell ref="F3:F4"/>
    <mergeCell ref="I3:I4"/>
    <mergeCell ref="B3:B4"/>
    <mergeCell ref="M3:N3"/>
    <mergeCell ref="O3:O4"/>
    <mergeCell ref="L3:L4"/>
    <mergeCell ref="D3:E3"/>
    <mergeCell ref="G3:H3"/>
    <mergeCell ref="J3:K3"/>
  </mergeCells>
  <pageMargins left="0.70866141732283472" right="0.70866141732283472" top="0.74803149606299213" bottom="0.74803149606299213" header="0.31496062992125984" footer="0.31496062992125984"/>
  <pageSetup paperSize="9" scale="73" firstPageNumber="189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муниципальный долг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2021-11-02T04:22:47Z</dcterms:modified>
</cp:coreProperties>
</file>