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ОБЩАЯ\Документы и материалы к проекту бюджета на 2022-2024\"/>
    </mc:Choice>
  </mc:AlternateContent>
  <bookViews>
    <workbookView xWindow="0" yWindow="0" windowWidth="28050" windowHeight="12255"/>
  </bookViews>
  <sheets>
    <sheet name="Бюджет" sheetId="1" r:id="rId1"/>
  </sheets>
  <definedNames>
    <definedName name="APPT" localSheetId="0">Бюджет!$A$14</definedName>
    <definedName name="FIO" localSheetId="0">Бюджет!#REF!</definedName>
    <definedName name="LAST_CELL" localSheetId="0">Бюджет!$G$285</definedName>
    <definedName name="SIGN" localSheetId="0">Бюджет!$A$14:$E$15</definedName>
    <definedName name="_xlnm.Print_Titles" localSheetId="0">Бюджет!$5:$5</definedName>
  </definedNames>
  <calcPr calcId="152511"/>
</workbook>
</file>

<file path=xl/calcChain.xml><?xml version="1.0" encoding="utf-8"?>
<calcChain xmlns="http://schemas.openxmlformats.org/spreadsheetml/2006/main">
  <c r="E10" i="1" l="1"/>
  <c r="D185" i="1" l="1"/>
  <c r="C185" i="1"/>
  <c r="D197" i="1"/>
  <c r="C197" i="1"/>
  <c r="D202" i="1"/>
  <c r="C202" i="1"/>
  <c r="D217" i="1"/>
  <c r="C217" i="1"/>
  <c r="E217" i="1" s="1"/>
  <c r="D207" i="1"/>
  <c r="C207" i="1"/>
  <c r="E207" i="1" s="1"/>
  <c r="D220" i="1"/>
  <c r="C220" i="1"/>
  <c r="C219" i="1" s="1"/>
  <c r="D230" i="1"/>
  <c r="C230" i="1"/>
  <c r="D228" i="1"/>
  <c r="C228" i="1"/>
  <c r="D236" i="1"/>
  <c r="E236" i="1" s="1"/>
  <c r="C236" i="1"/>
  <c r="D239" i="1"/>
  <c r="C239" i="1"/>
  <c r="D241" i="1"/>
  <c r="E241" i="1" s="1"/>
  <c r="C241" i="1"/>
  <c r="D248" i="1"/>
  <c r="C248" i="1"/>
  <c r="D251" i="1"/>
  <c r="E251" i="1" s="1"/>
  <c r="C251" i="1"/>
  <c r="D254" i="1"/>
  <c r="C254" i="1"/>
  <c r="D256" i="1"/>
  <c r="E256" i="1" s="1"/>
  <c r="C256" i="1"/>
  <c r="D258" i="1"/>
  <c r="C258" i="1"/>
  <c r="D261" i="1"/>
  <c r="D260" i="1" s="1"/>
  <c r="C261" i="1"/>
  <c r="C260" i="1" s="1"/>
  <c r="D265" i="1"/>
  <c r="C265" i="1"/>
  <c r="D267" i="1"/>
  <c r="D264" i="1" s="1"/>
  <c r="C267" i="1"/>
  <c r="D277" i="1"/>
  <c r="C277" i="1"/>
  <c r="E280" i="1"/>
  <c r="E279" i="1"/>
  <c r="E278" i="1"/>
  <c r="E276" i="1"/>
  <c r="E275" i="1"/>
  <c r="E274" i="1"/>
  <c r="E273" i="1"/>
  <c r="E272" i="1"/>
  <c r="E271" i="1"/>
  <c r="E270" i="1"/>
  <c r="E269" i="1"/>
  <c r="E268" i="1"/>
  <c r="E266" i="1"/>
  <c r="E263" i="1"/>
  <c r="E262" i="1"/>
  <c r="E259" i="1"/>
  <c r="E257" i="1"/>
  <c r="E255" i="1"/>
  <c r="E253" i="1"/>
  <c r="E252" i="1"/>
  <c r="E250" i="1"/>
  <c r="E249" i="1"/>
  <c r="E247" i="1"/>
  <c r="E246" i="1"/>
  <c r="E245" i="1"/>
  <c r="E244" i="1"/>
  <c r="E243" i="1"/>
  <c r="E242" i="1"/>
  <c r="E240" i="1"/>
  <c r="E237" i="1"/>
  <c r="E235" i="1"/>
  <c r="E234" i="1"/>
  <c r="E233" i="1"/>
  <c r="E232" i="1"/>
  <c r="E231" i="1"/>
  <c r="E229" i="1"/>
  <c r="E227" i="1"/>
  <c r="E226" i="1"/>
  <c r="E225" i="1"/>
  <c r="E224" i="1"/>
  <c r="E223" i="1"/>
  <c r="E222" i="1"/>
  <c r="E221" i="1"/>
  <c r="E218" i="1"/>
  <c r="E216" i="1"/>
  <c r="E215" i="1"/>
  <c r="E214" i="1"/>
  <c r="E213" i="1"/>
  <c r="E212" i="1"/>
  <c r="E211" i="1"/>
  <c r="E210" i="1"/>
  <c r="E209" i="1"/>
  <c r="E208" i="1"/>
  <c r="E201" i="1"/>
  <c r="E200" i="1"/>
  <c r="E199" i="1"/>
  <c r="E198" i="1"/>
  <c r="E196" i="1"/>
  <c r="E195" i="1"/>
  <c r="E194" i="1"/>
  <c r="E193" i="1"/>
  <c r="E192" i="1"/>
  <c r="E191" i="1"/>
  <c r="E190" i="1"/>
  <c r="E189" i="1"/>
  <c r="E188" i="1"/>
  <c r="E187" i="1"/>
  <c r="E186" i="1"/>
  <c r="E183" i="1"/>
  <c r="E181" i="1"/>
  <c r="D182" i="1"/>
  <c r="C182" i="1"/>
  <c r="D180" i="1"/>
  <c r="C180" i="1"/>
  <c r="D178" i="1"/>
  <c r="E178" i="1" s="1"/>
  <c r="C178" i="1"/>
  <c r="C177" i="1" s="1"/>
  <c r="D175" i="1"/>
  <c r="C175" i="1"/>
  <c r="D172" i="1"/>
  <c r="C172" i="1"/>
  <c r="E179" i="1"/>
  <c r="E174" i="1"/>
  <c r="E173" i="1"/>
  <c r="E171" i="1"/>
  <c r="E170" i="1"/>
  <c r="E169" i="1"/>
  <c r="D162" i="1"/>
  <c r="C162" i="1"/>
  <c r="E162" i="1" s="1"/>
  <c r="E168" i="1"/>
  <c r="E167" i="1"/>
  <c r="E166" i="1"/>
  <c r="E165" i="1"/>
  <c r="E164" i="1"/>
  <c r="E163" i="1"/>
  <c r="E161" i="1"/>
  <c r="E160" i="1"/>
  <c r="E159" i="1"/>
  <c r="D158" i="1"/>
  <c r="C158" i="1"/>
  <c r="D147" i="1"/>
  <c r="E147" i="1" s="1"/>
  <c r="C147" i="1"/>
  <c r="D155" i="1"/>
  <c r="C155" i="1"/>
  <c r="C146" i="1" s="1"/>
  <c r="E156" i="1"/>
  <c r="E154" i="1"/>
  <c r="E153" i="1"/>
  <c r="E152" i="1"/>
  <c r="E151" i="1"/>
  <c r="E150" i="1"/>
  <c r="E149" i="1"/>
  <c r="E148" i="1"/>
  <c r="E145" i="1"/>
  <c r="E144" i="1"/>
  <c r="E142" i="1"/>
  <c r="E140" i="1"/>
  <c r="E139" i="1"/>
  <c r="D143" i="1"/>
  <c r="C143" i="1"/>
  <c r="D138" i="1"/>
  <c r="C138" i="1"/>
  <c r="C137" i="1" s="1"/>
  <c r="D141" i="1"/>
  <c r="C141" i="1"/>
  <c r="E136" i="1"/>
  <c r="D135" i="1"/>
  <c r="D134" i="1" s="1"/>
  <c r="C135" i="1"/>
  <c r="C134" i="1" s="1"/>
  <c r="E133" i="1"/>
  <c r="E132" i="1"/>
  <c r="E130" i="1"/>
  <c r="E129" i="1"/>
  <c r="D131" i="1"/>
  <c r="C131" i="1"/>
  <c r="E128" i="1"/>
  <c r="D128" i="1"/>
  <c r="C128" i="1"/>
  <c r="D124" i="1"/>
  <c r="C124" i="1"/>
  <c r="E127" i="1"/>
  <c r="E126" i="1"/>
  <c r="E125" i="1"/>
  <c r="E122" i="1"/>
  <c r="E120" i="1"/>
  <c r="E119" i="1"/>
  <c r="D121" i="1"/>
  <c r="C121" i="1"/>
  <c r="D118" i="1"/>
  <c r="C118" i="1"/>
  <c r="D99" i="1"/>
  <c r="C99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7" i="1"/>
  <c r="E95" i="1"/>
  <c r="E93" i="1"/>
  <c r="E92" i="1"/>
  <c r="E91" i="1"/>
  <c r="E89" i="1"/>
  <c r="E86" i="1"/>
  <c r="E84" i="1"/>
  <c r="E83" i="1"/>
  <c r="E82" i="1"/>
  <c r="E79" i="1"/>
  <c r="D90" i="1"/>
  <c r="C90" i="1"/>
  <c r="D96" i="1"/>
  <c r="C96" i="1"/>
  <c r="D94" i="1"/>
  <c r="C94" i="1"/>
  <c r="D88" i="1"/>
  <c r="C88" i="1"/>
  <c r="D85" i="1"/>
  <c r="C85" i="1"/>
  <c r="D81" i="1"/>
  <c r="C81" i="1"/>
  <c r="D78" i="1"/>
  <c r="D77" i="1" s="1"/>
  <c r="C78" i="1"/>
  <c r="C77" i="1" s="1"/>
  <c r="E76" i="1"/>
  <c r="E75" i="1"/>
  <c r="E73" i="1"/>
  <c r="E72" i="1"/>
  <c r="E71" i="1"/>
  <c r="E68" i="1"/>
  <c r="E67" i="1"/>
  <c r="E66" i="1"/>
  <c r="E64" i="1"/>
  <c r="E62" i="1"/>
  <c r="E61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D74" i="1"/>
  <c r="C74" i="1"/>
  <c r="D70" i="1"/>
  <c r="C70" i="1"/>
  <c r="D65" i="1"/>
  <c r="C65" i="1"/>
  <c r="D63" i="1"/>
  <c r="C63" i="1"/>
  <c r="D60" i="1"/>
  <c r="C60" i="1"/>
  <c r="D45" i="1"/>
  <c r="C45" i="1"/>
  <c r="E43" i="1"/>
  <c r="E42" i="1"/>
  <c r="E41" i="1"/>
  <c r="E40" i="1"/>
  <c r="E39" i="1"/>
  <c r="D38" i="1"/>
  <c r="C38" i="1"/>
  <c r="D34" i="1"/>
  <c r="E34" i="1" s="1"/>
  <c r="C34" i="1"/>
  <c r="E37" i="1"/>
  <c r="E36" i="1"/>
  <c r="E35" i="1"/>
  <c r="E33" i="1"/>
  <c r="E32" i="1"/>
  <c r="E31" i="1"/>
  <c r="E30" i="1"/>
  <c r="D29" i="1"/>
  <c r="C29" i="1"/>
  <c r="D26" i="1"/>
  <c r="C26" i="1"/>
  <c r="E28" i="1"/>
  <c r="E27" i="1"/>
  <c r="E25" i="1"/>
  <c r="E24" i="1"/>
  <c r="D23" i="1"/>
  <c r="C23" i="1"/>
  <c r="E22" i="1"/>
  <c r="E21" i="1"/>
  <c r="E20" i="1"/>
  <c r="E19" i="1"/>
  <c r="E18" i="1"/>
  <c r="E17" i="1"/>
  <c r="E16" i="1"/>
  <c r="E15" i="1"/>
  <c r="E14" i="1"/>
  <c r="E13" i="1"/>
  <c r="D12" i="1"/>
  <c r="C12" i="1"/>
  <c r="D9" i="1"/>
  <c r="C9" i="1"/>
  <c r="C8" i="1" s="1"/>
  <c r="E177" i="1" l="1"/>
  <c r="E121" i="1"/>
  <c r="E172" i="1"/>
  <c r="E85" i="1"/>
  <c r="D87" i="1"/>
  <c r="E158" i="1"/>
  <c r="E182" i="1"/>
  <c r="E277" i="1"/>
  <c r="E239" i="1"/>
  <c r="E23" i="1"/>
  <c r="E60" i="1"/>
  <c r="E74" i="1"/>
  <c r="C80" i="1"/>
  <c r="E141" i="1"/>
  <c r="E143" i="1"/>
  <c r="C238" i="1"/>
  <c r="D219" i="1"/>
  <c r="E219" i="1" s="1"/>
  <c r="E99" i="1"/>
  <c r="D177" i="1"/>
  <c r="C264" i="1"/>
  <c r="E264" i="1" s="1"/>
  <c r="E202" i="1"/>
  <c r="E26" i="1"/>
  <c r="E155" i="1"/>
  <c r="E45" i="1"/>
  <c r="E138" i="1"/>
  <c r="D8" i="1"/>
  <c r="E8" i="1" s="1"/>
  <c r="E9" i="1"/>
  <c r="C11" i="1"/>
  <c r="E94" i="1"/>
  <c r="E175" i="1"/>
  <c r="D11" i="1"/>
  <c r="E38" i="1"/>
  <c r="E63" i="1"/>
  <c r="D80" i="1"/>
  <c r="E118" i="1"/>
  <c r="E131" i="1"/>
  <c r="D137" i="1"/>
  <c r="E137" i="1" s="1"/>
  <c r="E180" i="1"/>
  <c r="E265" i="1"/>
  <c r="E261" i="1"/>
  <c r="E258" i="1"/>
  <c r="E254" i="1"/>
  <c r="D238" i="1"/>
  <c r="E238" i="1" s="1"/>
  <c r="E228" i="1"/>
  <c r="E29" i="1"/>
  <c r="E96" i="1"/>
  <c r="E248" i="1"/>
  <c r="E220" i="1"/>
  <c r="E197" i="1"/>
  <c r="C184" i="1"/>
  <c r="E134" i="1"/>
  <c r="E185" i="1"/>
  <c r="E230" i="1"/>
  <c r="D184" i="1"/>
  <c r="E184" i="1" s="1"/>
  <c r="E260" i="1"/>
  <c r="E267" i="1"/>
  <c r="D157" i="1"/>
  <c r="C157" i="1"/>
  <c r="D146" i="1"/>
  <c r="E146" i="1" s="1"/>
  <c r="E135" i="1"/>
  <c r="D123" i="1"/>
  <c r="C123" i="1"/>
  <c r="E124" i="1"/>
  <c r="C44" i="1"/>
  <c r="E88" i="1"/>
  <c r="E90" i="1"/>
  <c r="E65" i="1"/>
  <c r="E12" i="1"/>
  <c r="C87" i="1"/>
  <c r="E87" i="1" s="1"/>
  <c r="D98" i="1"/>
  <c r="C98" i="1"/>
  <c r="E81" i="1"/>
  <c r="E77" i="1"/>
  <c r="E78" i="1"/>
  <c r="D69" i="1"/>
  <c r="C69" i="1"/>
  <c r="E70" i="1"/>
  <c r="D44" i="1"/>
  <c r="E11" i="1"/>
  <c r="E80" i="1" l="1"/>
  <c r="E44" i="1"/>
  <c r="E157" i="1"/>
  <c r="E123" i="1"/>
  <c r="E98" i="1"/>
  <c r="E69" i="1"/>
  <c r="C7" i="1"/>
  <c r="C6" i="1" s="1"/>
  <c r="D7" i="1"/>
  <c r="E7" i="1" l="1"/>
  <c r="D6" i="1"/>
  <c r="E6" i="1" s="1"/>
</calcChain>
</file>

<file path=xl/sharedStrings.xml><?xml version="1.0" encoding="utf-8"?>
<sst xmlns="http://schemas.openxmlformats.org/spreadsheetml/2006/main" count="555" uniqueCount="541">
  <si>
    <t>тыс. руб.</t>
  </si>
  <si>
    <t>Наименование кода</t>
  </si>
  <si>
    <t>КЦСР</t>
  </si>
  <si>
    <t>Ассигнования 2021 год</t>
  </si>
  <si>
    <t>Муниципальная программа "Устойчивое развитие сельских территорий Александровского района на 2019 - 2023 годы"</t>
  </si>
  <si>
    <t>5000000000</t>
  </si>
  <si>
    <t>Повышение уровня и качества жизни на селе на основе развития социальной инфраструктуры и инженерного обустройства населенных пунктов, расположенных в сельской местности</t>
  </si>
  <si>
    <t>5030000000</t>
  </si>
  <si>
    <t>Водопровод и станция обезжелезивания воды в с. Александровском Томской области (ул. Мира-ул. Майская)</t>
  </si>
  <si>
    <t>5030400001</t>
  </si>
  <si>
    <t>Муниципальная программа "Социальная поддержка населения Александровского района на 2017-2021 годы и на плановый период до 2023 года"</t>
  </si>
  <si>
    <t>5100000000</t>
  </si>
  <si>
    <t>Меры по улучшению социального положения малообеспеченных слоев населения, пожилых людей, инвалидов и социально незащищенных слоев населения</t>
  </si>
  <si>
    <t>5100100000</t>
  </si>
  <si>
    <t>Питание детей из малообеспеченных семей в общеобразовательных учреждениях</t>
  </si>
  <si>
    <t>5100100001</t>
  </si>
  <si>
    <t>Организация питания детей, проживающих в интернате</t>
  </si>
  <si>
    <t>5100100004</t>
  </si>
  <si>
    <t>Возмещение части затрат на содержание в детских дошкольных учреждениях детей из семей имеющих 3-х и более несовершеннолетних детей</t>
  </si>
  <si>
    <t>5100100005</t>
  </si>
  <si>
    <t>Организация перевозок тел (останков) умерших или погибших в места проведения патологоанатомического вскрытия, судебное - медицинской экспертизы</t>
  </si>
  <si>
    <t>5100100006</t>
  </si>
  <si>
    <t>Обеспечение оздоровительной компанией детей и подростков на территории Александровского района Томской области</t>
  </si>
  <si>
    <t>5100100010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</si>
  <si>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</si>
  <si>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5100140740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</si>
  <si>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</si>
  <si>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5100140760</t>
  </si>
  <si>
    <t>Содержание приемных семей, включающее в себя денежные средства приемным семьям на содержание детей и ежемесячную выплату вознаграждения, причитающегося приемным родителям</t>
  </si>
  <si>
    <t>5100140770</t>
  </si>
  <si>
    <t>Организация отдыха детей в каникулярное время</t>
  </si>
  <si>
    <t>5100140790</t>
  </si>
  <si>
    <t>Единовременное пособие при всех формах устройства детей, лишенных родительского попечения, в семью</t>
  </si>
  <si>
    <t>5100152600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</si>
  <si>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</si>
  <si>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5100200000</t>
  </si>
  <si>
    <t>Предоставление жилых помещений детям-сиротам (областной бюджет)</t>
  </si>
  <si>
    <t>5100240820</t>
  </si>
  <si>
    <t>Предоставление жилых помещений детям-сиротам (федеральный бюджет)</t>
  </si>
  <si>
    <t>51002R0820</t>
  </si>
  <si>
    <t>Меры по укреплению здоровья малообеспеченных слоев населения, пожилых людей и инвалидов</t>
  </si>
  <si>
    <t>5100300000</t>
  </si>
  <si>
    <t>Оказание материальной помощи малообеспеченной группе населения, онкологическим больным и инвалидам на проезд в лечебные учреждения по направлению врачей</t>
  </si>
  <si>
    <t>5100300002</t>
  </si>
  <si>
    <t>Обеспечение проезда по направлению врачей в медицинские организации, расположенные на территории Томской области, оказывающие специализированную онкологическую, наркологическую и психиатрическую помощь, лиц, проживающих в районах Крайнего Севера и приравненных к ним местностям, при отсутствии круглогодичного транспортного наземного сообщения с областным центром</t>
  </si>
  <si>
    <t>5100340300</t>
  </si>
  <si>
    <t>Предоставление помощи и услуг гражданам и инвалидам, малообеспеченным слоям населения</t>
  </si>
  <si>
    <t>5100400000</t>
  </si>
  <si>
    <t>Оказание материальной помощи гражданам, оказавшимся в трудной жизненной ситуации</t>
  </si>
  <si>
    <t>5100400001</t>
  </si>
  <si>
    <t>Оказание материальной помощи малообеспеченной группе населения на оплату лечения</t>
  </si>
  <si>
    <t>5100400005</t>
  </si>
  <si>
    <t>Оказание помощи и компенсации затрат в ремонте и (или) переустройстве жилых помещений участников ВОВ 1941 - 1945 годов, тружеников тыла и вдов участников ВОВ 1941 - 1945 годов, а также лиц приравненных к данной категории</t>
  </si>
  <si>
    <t>5100400006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</si>
  <si>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 участников и инвалидов ВОВ 1941-1945 годов; тружеников тыла военных лет; лиц, награжденных знаком " Жителю блокадного Ленинграда"; бывших несовершеннолетних узников концлагерей; вдов погибших (умерших) участников ВОВ 1941-1945 годов, не вступивших в повторный брак</t>
  </si>
  <si>
    <t>5100440710</t>
  </si>
  <si>
    <t>Осуществление деятельности по созданию благоприятных условий по социальной поддержке населения</t>
  </si>
  <si>
    <t>5100500000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</si>
  <si>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</t>
  </si>
  <si>
    <t>5100540700</t>
  </si>
  <si>
    <t>Обеспечение работы Комиссии по делам несовершеннолетних и защите их прав</t>
  </si>
  <si>
    <t>5100540730</t>
  </si>
  <si>
    <t>Осуществление отдельных государственных полномочий по организации и осуществлению деятельности по опеки и попечительству в Томской области</t>
  </si>
  <si>
    <t>5100540780</t>
  </si>
  <si>
    <t>Меры по созданию благоприятных условий для реализации интеллектуальных и культурных потребностей малообеспеченных граждан, пожилых людей и инвалидов</t>
  </si>
  <si>
    <t>5100600000</t>
  </si>
  <si>
    <t>Финансовая поддержка общественных организаций (Совет ветеранов, Общество инвалидов)</t>
  </si>
  <si>
    <t>5100600001</t>
  </si>
  <si>
    <t>Проведение мероприятий</t>
  </si>
  <si>
    <t>5100600002</t>
  </si>
  <si>
    <t>Организация участия в праздничных мероприятиях значимых для жителей Александровского района, а также профессиональных праздниках, юбилеях и датах</t>
  </si>
  <si>
    <t>5100600003</t>
  </si>
  <si>
    <t>Расходы, связанные с занесением на доску почета Александровского района</t>
  </si>
  <si>
    <t>5100600004</t>
  </si>
  <si>
    <t>Оказание помощи и компенсации затрат на поддержку участников ВОВ, тружеников тыла и вдов участников, а также лиц приравненных к ним категорий</t>
  </si>
  <si>
    <t>5100600005</t>
  </si>
  <si>
    <t>Муниципальная программа "Социальное развитие сел Александровского района на 2017-2021 годы и на плановый период до 2023 года "</t>
  </si>
  <si>
    <t>5200000000</t>
  </si>
  <si>
    <t>Создание условий развития социальной сферы и инфраструктуры</t>
  </si>
  <si>
    <t>5200100000</t>
  </si>
  <si>
    <t>Возмещение убытков, связанных с перевозкой пассажиров воздушным транспортом</t>
  </si>
  <si>
    <t>5200100001</t>
  </si>
  <si>
    <t>Возмещение части затрат по производству хлеба, организациям, использующих электроэнергию вырабатываемую дизельными электростанциями</t>
  </si>
  <si>
    <t>5200100002</t>
  </si>
  <si>
    <t>5200100003</t>
  </si>
  <si>
    <t>Капитальный и текущий ремонт автомобильных дорог и инженерных сооружений на них в границах муниципальных районов и поселений</t>
  </si>
  <si>
    <t>5200100004</t>
  </si>
  <si>
    <t>Создание условий для обеспечения перевозок водным транспортом (обустройство сходней, траление паромных причалов)</t>
  </si>
  <si>
    <t>5200100007</t>
  </si>
  <si>
    <t>Установка знаков навигационного ограждения судового хода</t>
  </si>
  <si>
    <t>5200100008</t>
  </si>
  <si>
    <t>Компенсация местным бюджетам расходов по организации электроснабжения от дизельных электростанций</t>
  </si>
  <si>
    <t>5200100012</t>
  </si>
  <si>
    <t>5200100013</t>
  </si>
  <si>
    <t>Возмещение расходов связанных с содержанием оборудования сетей сотовой связи стандарта GSM</t>
  </si>
  <si>
    <t>5200100023</t>
  </si>
  <si>
    <t>Диагностика и паспортизация автомобильных дорог</t>
  </si>
  <si>
    <t>5200100024</t>
  </si>
  <si>
    <t>Приобретение с доставкой снегохода марки Буран Лидер Длинный, саней "классика-Буран" с прицепным устройством с амортизирующим механизмом</t>
  </si>
  <si>
    <t>5200100099</t>
  </si>
  <si>
    <t>Возмещение части затрат по производству и реализации хлеба, организациям, использующим электроэнергию вырабатываемую дизельными электростанциями</t>
  </si>
  <si>
    <t>5200140020</t>
  </si>
  <si>
    <t>5200140120</t>
  </si>
  <si>
    <t>Капитальный ремонт и (или) ремонт автомобильных дорог общего пользования местного значения</t>
  </si>
  <si>
    <t>5200140930</t>
  </si>
  <si>
    <t>Оказание помощи в развитии личного подсобного хозяйства</t>
  </si>
  <si>
    <t>5200200000</t>
  </si>
  <si>
    <t>Оказание адресной помощи физическим и юридическим лицам, на приобретение и заготовку грубых кормов</t>
  </si>
  <si>
    <t>5200200002</t>
  </si>
  <si>
    <t>Осуществление отдельных государственных полномочий по поддержке сельскохозяйственного производства (поддержка малых форм хозяйствования)</t>
  </si>
  <si>
    <t>5200240200</t>
  </si>
  <si>
    <t>Улучшение жилищных условий граждан, проживающих в сельской местности</t>
  </si>
  <si>
    <t>5200300000</t>
  </si>
  <si>
    <t>Сбор и утилизация бытовых и промышленных отходов</t>
  </si>
  <si>
    <t>5200300002</t>
  </si>
  <si>
    <t>Регулирование численности безнадзорных животных</t>
  </si>
  <si>
    <t>5200400000</t>
  </si>
  <si>
    <t>Выполнение работ по ограждению территории для размещения приютов для животных без владельцев</t>
  </si>
  <si>
    <t>5200400001</t>
  </si>
  <si>
    <t>Проведение мероприятий по регулированию численности безнадзорных животных</t>
  </si>
  <si>
    <t>5200440160</t>
  </si>
  <si>
    <t>Осуществление управленческих функций органами местного самоуправления</t>
  </si>
  <si>
    <t>5200440170</t>
  </si>
  <si>
    <t>Муниципальная программа "Развитие малого и среднего предпринимательства на территории Александровского района на 2017-2021 годы"</t>
  </si>
  <si>
    <t>5300000000</t>
  </si>
  <si>
    <t>Развитие инфраструктуры поддержки малого и среднего предпринимательства</t>
  </si>
  <si>
    <t>5300100000</t>
  </si>
  <si>
    <t>Финансовая поддержка Центру поддержки предпринимательства</t>
  </si>
  <si>
    <t>5300100001</t>
  </si>
  <si>
    <t>Расходы на реализацию мероприятий муниципальных программ (подпрограмм), направленных на развитие малого и среднего предпринимательства</t>
  </si>
  <si>
    <t>5300140020</t>
  </si>
  <si>
    <t>Создание, развитие и обеспечение деятельности муниципальных центров поддержки предпринимательства, предусмотренных в муниципальных программах (подпрограммах), содержащих мероприятия, направленные на развитие малого и среднего предпринимательства</t>
  </si>
  <si>
    <t>5300140080</t>
  </si>
  <si>
    <t>Финансово-кредитное и имущественное обеспечение малого и среднего предпринимательства</t>
  </si>
  <si>
    <t>5300200000</t>
  </si>
  <si>
    <t>Возмещение части затрат на реализацию предпринимательских проектов стартующему бизнесу(софинансирование)</t>
  </si>
  <si>
    <t>5300200003</t>
  </si>
  <si>
    <t>Приобретение инсинератора, включая расходы на его установку и ограждение</t>
  </si>
  <si>
    <t>5300200004</t>
  </si>
  <si>
    <t>Муниципальная программа "Предоставление молодым семьям поддержки на приобретение (строительство) жилья на территории Александровского района на 2021-2025 годы"</t>
  </si>
  <si>
    <t>5400000000</t>
  </si>
  <si>
    <t>Улучшение жилищных условий молодых семей Томской области (федеральные средства)</t>
  </si>
  <si>
    <t>5400100000</t>
  </si>
  <si>
    <t>54001L4970</t>
  </si>
  <si>
    <t>Муниципальная программа "Профилактика террористической и экстремистской деятельности в Александровском районе на 2019 - 2023 годы"</t>
  </si>
  <si>
    <t>5500000000</t>
  </si>
  <si>
    <t>Создание надежной системы антитеррористической безопасности, повышение уровня защищенности граждан и уязвимых объектов</t>
  </si>
  <si>
    <t>5500300000</t>
  </si>
  <si>
    <t>Оснащение и годовое обслуживание автотранспорта комплексной системой безопасности по спутниковым каналам передачи данных</t>
  </si>
  <si>
    <t>5500300001</t>
  </si>
  <si>
    <t>Техническое обслуживание системы контроля доступа (домофоны)</t>
  </si>
  <si>
    <t>5500300002</t>
  </si>
  <si>
    <t>Установка и обслуживание систем видеонаблюдения в муниципальных учреждениях</t>
  </si>
  <si>
    <t>5500300003</t>
  </si>
  <si>
    <t>Организация деятельности дежурной диспетчерской службы</t>
  </si>
  <si>
    <t>5500600000</t>
  </si>
  <si>
    <t>Расходы на осуществление деятельности дежурной диспетчерской службы</t>
  </si>
  <si>
    <t>5500600001</t>
  </si>
  <si>
    <t>Муниципальная программа «Управление муниципальными финансами муниципального образования «Александровский район»</t>
  </si>
  <si>
    <t>5600000000</t>
  </si>
  <si>
    <t>Подпрограмма "Создание организационных условий для составления и исполнение бюджета района"</t>
  </si>
  <si>
    <t>5610000000</t>
  </si>
  <si>
    <t>Создание организационных условий для составления и исполнения бюджета района</t>
  </si>
  <si>
    <t>5610100000</t>
  </si>
  <si>
    <t>Подпрограмма "Повышение финансовой самостоятельности бюджетов поселений Александровского района"</t>
  </si>
  <si>
    <t>5620000000</t>
  </si>
  <si>
    <t>Ведомственная целевая программа "Обеспечение сбалансированности доходов и расходов поселений Александровского района Томской области"</t>
  </si>
  <si>
    <t>5620200000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</si>
  <si>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</si>
  <si>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5620240М70</t>
  </si>
  <si>
    <t>Финансовое обеспечение переданных сельским поселениям государственных полномочий</t>
  </si>
  <si>
    <t>5620300000</t>
  </si>
  <si>
    <t>Управление муниципальным долгом Александровского района</t>
  </si>
  <si>
    <t>5630000000</t>
  </si>
  <si>
    <t>Ведомственная целевая программа "Обслуживание муниципального долга муниципального образования "Александровский район"</t>
  </si>
  <si>
    <t>5630100000</t>
  </si>
  <si>
    <t>Подпрограмма "Обеспечивающая подпрограмма"</t>
  </si>
  <si>
    <t>5640000000</t>
  </si>
  <si>
    <t>Финансовое обеспечение деятельности</t>
  </si>
  <si>
    <t>5640100000</t>
  </si>
  <si>
    <t>Муниципальная программа "Социально-экономическое развитие муниципального образования "Александровский район" на 2017-2021 годы "</t>
  </si>
  <si>
    <t>5700000000</t>
  </si>
  <si>
    <t>Повышение комфортности среды жизнедеятельности</t>
  </si>
  <si>
    <t>5700100000</t>
  </si>
  <si>
    <t>Поддержка кадрового обеспечения на территории Александровского района (привлечение и закрепление кадров на селе)</t>
  </si>
  <si>
    <t>5700100001</t>
  </si>
  <si>
    <t>Компенсация расходов на оплату стоимости проезда и провоза багажа к месту использования отпуска и обратно</t>
  </si>
  <si>
    <t>5700100002</t>
  </si>
  <si>
    <t>Информирование населения о деятельности органов местного самоуправления Александровского района и информационно - разъяснительная работа по актуальным социально - значимым вопросам в печатных изданиях</t>
  </si>
  <si>
    <t>5700100004</t>
  </si>
  <si>
    <t>Информационные услуги: изготовление сюжетов по актуальным социально - значимым вопросам на телевидении</t>
  </si>
  <si>
    <t>5700100005</t>
  </si>
  <si>
    <t>Членский взнос в ассоциацию "Совет муниципальных образований Томской области"</t>
  </si>
  <si>
    <t>5700100006</t>
  </si>
  <si>
    <t>Переподготовка и повышение квалификации</t>
  </si>
  <si>
    <t>5700100007</t>
  </si>
  <si>
    <t>Обслуживание объектов муниципальной собственности</t>
  </si>
  <si>
    <t>5700100008</t>
  </si>
  <si>
    <t>Возмещение убытков, связанных с реализацией наркотических, психотропных и сильнодействующих лекарственных средств</t>
  </si>
  <si>
    <t>5700100009</t>
  </si>
  <si>
    <t>Проведение специальной оценки условий труда</t>
  </si>
  <si>
    <t>5700100010</t>
  </si>
  <si>
    <t>Проведение акарицидной обработки территории образовательных учреждений</t>
  </si>
  <si>
    <t>5700100031</t>
  </si>
  <si>
    <t>Возмещение части затрат, связанных с осуществлением деятельности социально-ориентированных объектов розничной торговли лекарственными средствами</t>
  </si>
  <si>
    <t>5700100035</t>
  </si>
  <si>
    <t>Уборка снега в образовательных учреждениях</t>
  </si>
  <si>
    <t>5700100046</t>
  </si>
  <si>
    <t>Проведение оценки здания детского сада "Малышок"</t>
  </si>
  <si>
    <t>5700100047</t>
  </si>
  <si>
    <t>Строительство автостоянки по адресу: Томская область, Александровский район, с. Александровское, ул. Советская</t>
  </si>
  <si>
    <t>5700100048</t>
  </si>
  <si>
    <t>Текущий ремонт имущества муниципальных учреждений района</t>
  </si>
  <si>
    <t>5700100050</t>
  </si>
  <si>
    <t>Улучшение материально-технической базы за счет благотворительного пожертвования</t>
  </si>
  <si>
    <t>5700100052</t>
  </si>
  <si>
    <t>Укрепление материально-технической базы учреждений за счет резервного фонда Томской области</t>
  </si>
  <si>
    <t>5700100099</t>
  </si>
  <si>
    <t>Приобретение благоустроенной квартиры для ОГАУЗ "Александровская районная больница"</t>
  </si>
  <si>
    <t>5700110099</t>
  </si>
  <si>
    <t>Создание условий для повышения инвестиционной привлекательности</t>
  </si>
  <si>
    <t>5700200000</t>
  </si>
  <si>
    <t>Мероприятия по землеустройству</t>
  </si>
  <si>
    <t>5700200001</t>
  </si>
  <si>
    <t>Приобретение и обслуживание программы "АЦК-Госзаказ"</t>
  </si>
  <si>
    <t>5700200006</t>
  </si>
  <si>
    <t>Реализация программ формирования современной городской среды в рамках государственной программы "Жилье и городская среда Томской области"</t>
  </si>
  <si>
    <t>570F200000</t>
  </si>
  <si>
    <t>570F255550</t>
  </si>
  <si>
    <t>Муниципальная программа "Пожарная безопасность на объектах бюджетной сферы Александровского района на 2017-2021 годы"</t>
  </si>
  <si>
    <t>5800000000</t>
  </si>
  <si>
    <t>Обеспечение раннего обеспечения пожара и ограниченного проведения эвакуации</t>
  </si>
  <si>
    <t>5800100000</t>
  </si>
  <si>
    <t>Установка и обслуживание систем автоматической пожарной сигнализации в административных зданиях</t>
  </si>
  <si>
    <t>5800100001</t>
  </si>
  <si>
    <t>Монтаж, настройка и обслуживание объектов станции радиосистемы передачи данных о пожаре ПАК "Стрелец-Мониторинг" управления оповещения</t>
  </si>
  <si>
    <t>5800100005</t>
  </si>
  <si>
    <t>Техническое обслуживание систем пожаротушения</t>
  </si>
  <si>
    <t>5800100006</t>
  </si>
  <si>
    <t>Увеличение времени безопасного пребывания персонала на объектах бюджетной сферы при возникновении пожара</t>
  </si>
  <si>
    <t>5800200000</t>
  </si>
  <si>
    <t>Проведение огнезащитной обработки деревянных конструкций чердачных помещений</t>
  </si>
  <si>
    <t>5800200003</t>
  </si>
  <si>
    <t>Приобретение огнетушителей, противопожарного оборудования и снаряжения, перезарядка огнетушителей</t>
  </si>
  <si>
    <t>5800200004</t>
  </si>
  <si>
    <t>Обеспечение мер первичной пожарной безопасности</t>
  </si>
  <si>
    <t>5800300000</t>
  </si>
  <si>
    <t>Замеры сопротивления изоляции в зданиях</t>
  </si>
  <si>
    <t>5800300002</t>
  </si>
  <si>
    <t>Содержание пожарных машин в селах района</t>
  </si>
  <si>
    <t>5800300005</t>
  </si>
  <si>
    <t>Муниципальная программа "Доступная среда на 2017-2021 годы"</t>
  </si>
  <si>
    <t>5900000000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</si>
  <si>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Александровском районе</t>
  </si>
  <si>
    <t>5900100000</t>
  </si>
  <si>
    <t>5900100010</t>
  </si>
  <si>
    <t>Муниципальная программа "Повышение энергетической эффективности на территории Александровского района Томской области 2021-2025 годы"</t>
  </si>
  <si>
    <t>6000000000</t>
  </si>
  <si>
    <t>Оснащение и осуществление расчетов за потребленные, переданные, производимые энергетические ресурсы с использованием приборов учета</t>
  </si>
  <si>
    <t>6000400000</t>
  </si>
  <si>
    <t>Организация учета и установка приборов учета потребления тепловой, электрической энергии и воды на объектах бюджетной сферы</t>
  </si>
  <si>
    <t>6000400001</t>
  </si>
  <si>
    <t>Техническое обслуживание узлов учета энергоресурсов</t>
  </si>
  <si>
    <t>6000400003</t>
  </si>
  <si>
    <t>Энергосбережение и повышение энергетической эффективности в бюджетных учреждениях</t>
  </si>
  <si>
    <t>6000500000</t>
  </si>
  <si>
    <t>Оснащение образовательных учреждений фильтрами для очистки воды</t>
  </si>
  <si>
    <t>6000500016</t>
  </si>
  <si>
    <t>Энергосбережение и повышение энергетической эффективности в коммунальной инфраструктуре</t>
  </si>
  <si>
    <t>6000800000</t>
  </si>
  <si>
    <t>Промывка и гидравлическое испытание трубопроводов системы отопления</t>
  </si>
  <si>
    <t>6000800006</t>
  </si>
  <si>
    <t>Промывка системы водоснабжения</t>
  </si>
  <si>
    <t>6000800018</t>
  </si>
  <si>
    <t>Муниципальная программа "Профилактика правонарушений и наркомании на территории Александровского района на 2018-2022 годы"</t>
  </si>
  <si>
    <t>6100000000</t>
  </si>
  <si>
    <t>Организационные мероприятия по профилактике правонарушений на территории Александровского района</t>
  </si>
  <si>
    <t>6100100000</t>
  </si>
  <si>
    <t>Содержание спортивного патриотического клуба "Феникс</t>
  </si>
  <si>
    <t>6100100002</t>
  </si>
  <si>
    <t>Участие в межрегиональном молодежном фестивале гражданских инициатив "Россия - это мы!"</t>
  </si>
  <si>
    <t>6100100007</t>
  </si>
  <si>
    <t>Организация проводов в ряды Российской армии</t>
  </si>
  <si>
    <t>6100100009</t>
  </si>
  <si>
    <t>Содержание мотоклуба</t>
  </si>
  <si>
    <t>6100100010</t>
  </si>
  <si>
    <t>Занятость детей в летний период, в том числе из малообеспеченных семей</t>
  </si>
  <si>
    <t>6100100011</t>
  </si>
  <si>
    <t>Проведение областного ежегодного конкурса на лучшее муниципальное образование Томской области по профилактике правонарушений</t>
  </si>
  <si>
    <t>6100140860</t>
  </si>
  <si>
    <t>Обеспечение деятельности Административной комиссии</t>
  </si>
  <si>
    <t>6100140940</t>
  </si>
  <si>
    <t>Информационно-методическое обеспечение профилактики правонарушений, наркомании, алкоголизма и табакокурения</t>
  </si>
  <si>
    <t>6100200000</t>
  </si>
  <si>
    <t>Информирование граждан о способах и средствах правомерной защиты от преступных и иных посягательств путем проведения соответствующей разъяснительной работы в средствах массовой информации</t>
  </si>
  <si>
    <t>6100200001</t>
  </si>
  <si>
    <t>Муниципальная программа "Развитие физической культуры и спорта в Александровском районе на 2018-2022 годы и на перспективу до 2023 года"</t>
  </si>
  <si>
    <t>6200000000</t>
  </si>
  <si>
    <t>Кадровое обеспечение сферы физической культуры и спорта</t>
  </si>
  <si>
    <t>6200200000</t>
  </si>
  <si>
    <t>Создание условий для предоставления услуг дополнительного образования детей по физкультурно-спортивной направленности</t>
  </si>
  <si>
    <t>6200200001</t>
  </si>
  <si>
    <t>Содержание спортивного комплекса "Обь"</t>
  </si>
  <si>
    <t>6200200002</t>
  </si>
  <si>
    <t>Реализация дополнительных предпрофессиональных программ в области физической культуры и спорта</t>
  </si>
  <si>
    <t>6200200003</t>
  </si>
  <si>
    <t>Популяризация физической культуры и занятием спортом</t>
  </si>
  <si>
    <t>6200400000</t>
  </si>
  <si>
    <t>Организация и проведение спортивных мероприятий среди детей и подростков района (зимняя и летняя спартакиада)</t>
  </si>
  <si>
    <t>6200400001</t>
  </si>
  <si>
    <t>Проведение районного спортивного праздника "Лыжня зовет"</t>
  </si>
  <si>
    <t>6200400002</t>
  </si>
  <si>
    <t>Проведение районного спортивного праздника "День физкультурника"</t>
  </si>
  <si>
    <t>6200400003</t>
  </si>
  <si>
    <t>Первенство на Кубок Главы района по самбо</t>
  </si>
  <si>
    <t>6200400004</t>
  </si>
  <si>
    <t>Проведение спортивного мероприятия "Кросс нации"</t>
  </si>
  <si>
    <t>6200400005</t>
  </si>
  <si>
    <t>Обеспечение участия спортивных сборных команд района в официальных региональных спортивных, физкультурных мероприятиях, проводимых на территории Томской области</t>
  </si>
  <si>
    <t>6200400007</t>
  </si>
  <si>
    <t>6200440320</t>
  </si>
  <si>
    <t>Создание условий для эффективного функционирования спортивных объектов на территории Александровского сельского поселения</t>
  </si>
  <si>
    <t>6200471161</t>
  </si>
  <si>
    <t>Финансовое обеспечение мероприятий, направленных на обслуживание населения в сфере физической культуры и спорта</t>
  </si>
  <si>
    <t>6200499161</t>
  </si>
  <si>
    <t>Спорт - Норма жизни</t>
  </si>
  <si>
    <t>620P500000</t>
  </si>
  <si>
    <t>Приобретение оборудования для малобюджетных спортивных площадок по месту жительства и учебы на территории Томской области</t>
  </si>
  <si>
    <t>620P540006</t>
  </si>
  <si>
    <t>Обеспечение условий для развития физической культуры и массового спорта</t>
  </si>
  <si>
    <t>620P540008</t>
  </si>
  <si>
    <t>6240000000</t>
  </si>
  <si>
    <t>Укрепление материально-технической базы физической культуры и спорта (ремонт стадиона, софинансирование)</t>
  </si>
  <si>
    <t>62410S0000</t>
  </si>
  <si>
    <t>Муниципальная программа "Развитие рыбной промышленности в Александровском районе на 2021-2025 годы"</t>
  </si>
  <si>
    <t>6300000000</t>
  </si>
  <si>
    <t>Оказание содействия в приобретении современного орудия лова</t>
  </si>
  <si>
    <t>6300100000</t>
  </si>
  <si>
    <t>Возмещение разницы в тарифах на электроэнергию, вырабатываемую дизельными электростанциями и потребляемую промышленными холодильными камерами в селах Новоникольское, Назино, Лукашкин Яр</t>
  </si>
  <si>
    <t>6300200000</t>
  </si>
  <si>
    <t>Возмещение расходов на глубокую переработку рыбы на единицу изготовляемой продукции</t>
  </si>
  <si>
    <t>6300300000</t>
  </si>
  <si>
    <t>Муниципальная программа "Развитие образования в Александровском районе на 2021- 2025 годы"</t>
  </si>
  <si>
    <t>6400000000</t>
  </si>
  <si>
    <t>Мероприятия, направленные на предоставление общедоступного и бесплатного начального общего, основного общего, среднего общего образования по основным образовательным программам</t>
  </si>
  <si>
    <t>6400100000</t>
  </si>
  <si>
    <t>Реализация образовательных программ начального, основного и среднего общего образования, адаптированных образовательных программ</t>
  </si>
  <si>
    <t>6400100001</t>
  </si>
  <si>
    <t>Организация подвоза обучающихся детей из населенных пунктов района к общеобразовательным учреждениям</t>
  </si>
  <si>
    <t>6400100002</t>
  </si>
  <si>
    <t>Укрепление материально-технической базы, за счет резервного фонда непредвиденных расходов Администрации Томской области</t>
  </si>
  <si>
    <t>6400100099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</si>
  <si>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</si>
  <si>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6400140420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</si>
  <si>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</si>
  <si>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6400140440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</si>
  <si>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</si>
  <si>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6400140470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</si>
  <si>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</si>
  <si>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6400140520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</si>
  <si>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</si>
  <si>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6400140530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</si>
  <si>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</si>
  <si>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64001L3030</t>
  </si>
  <si>
    <t>64001L3041</t>
  </si>
  <si>
    <t>Осуществление отдельных государственных полномочий по обеспечению обучающихся с ограниченными возможностями здоровья, не проживающих в муниципальных образовательных организациях, в части организации бесплатного горячего питания обучающихся, получающих начальное общее образование</t>
  </si>
  <si>
    <t>64001R3043</t>
  </si>
  <si>
    <t>Мероприятия, направленные на представление общедоступного, бесплатного дошкольного образования</t>
  </si>
  <si>
    <t>6400200000</t>
  </si>
  <si>
    <t>Реализация образовательных программ дошкольного образования</t>
  </si>
  <si>
    <t>6400200002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</si>
  <si>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</si>
  <si>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6400240370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</si>
  <si>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т.ч. в дошкольных образовательных организациях и общеобразовательных организациях.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</si>
  <si>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6400240380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</si>
  <si>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</si>
  <si>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6400240390</t>
  </si>
  <si>
    <t>Мероприятия, направленные на предоставление дополнительного образования детям в учреждениях дополнительного образования</t>
  </si>
  <si>
    <t>6400300000</t>
  </si>
  <si>
    <t>Реализация дополнительных общеобразовательных программ</t>
  </si>
  <si>
    <t>6400300001</t>
  </si>
  <si>
    <t>Обеспечение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</si>
  <si>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6400300002</t>
  </si>
  <si>
    <t>Стимулирующие выплаты в муниципальных организациях дополнительного образования Томской области</t>
  </si>
  <si>
    <t>6400340400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</si>
  <si>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</si>
  <si>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6400340410</t>
  </si>
  <si>
    <t>Организация системы управления образовательными учреждениями в части методического, финансово - экономического и материально - технического обеспечения</t>
  </si>
  <si>
    <t>6400400000</t>
  </si>
  <si>
    <t>Поощрение медалистов</t>
  </si>
  <si>
    <t>6400400001</t>
  </si>
  <si>
    <t>Проведение районной олимпиады среди школьников</t>
  </si>
  <si>
    <t>6400400002</t>
  </si>
  <si>
    <t>Проведение учебных сборов для учеников старших классов</t>
  </si>
  <si>
    <t>6400400004</t>
  </si>
  <si>
    <t>Денежное содержание муниципальных служащих</t>
  </si>
  <si>
    <t>6400400005</t>
  </si>
  <si>
    <t>Осуществление централизованного управления общеобразовательными учреждениями</t>
  </si>
  <si>
    <t>6400400007</t>
  </si>
  <si>
    <t>Проведение мероприятий экологической направленности</t>
  </si>
  <si>
    <t>6400400008</t>
  </si>
  <si>
    <t>Укрепление материально-технической базы учреждений</t>
  </si>
  <si>
    <t>6400400010</t>
  </si>
  <si>
    <t>Участие в региональном этапе Всероссийского конкурса юных инспекторов движения "Безопасное колесо"</t>
  </si>
  <si>
    <t>6400400011</t>
  </si>
  <si>
    <t>Приобретение ручных металлодетекторов, в целях обеспечения безопасности образовательных учреждений</t>
  </si>
  <si>
    <t>6400400099</t>
  </si>
  <si>
    <t>Цифровая образовательная среда</t>
  </si>
  <si>
    <t>640E400000</t>
  </si>
  <si>
    <t>Внедрение и функционирование целевой модели цифровой образовательной среды в общеобразовательных организациях</t>
  </si>
  <si>
    <t>640E441900</t>
  </si>
  <si>
    <t>Муниципальная программа "Комплексное развитие систем коммунальной инфраструктуры на территории Александровского района на 2021-2025 годы"</t>
  </si>
  <si>
    <t>6500000000</t>
  </si>
  <si>
    <t>Теплоснабжение</t>
  </si>
  <si>
    <t>6500100000</t>
  </si>
  <si>
    <t>Софинансирование мероприятий на проведение капитального ремонта объектов коммунальной инфраструктуры в целях подготовки хозяйственного комплекса к безаварийному прохождению отопительного сезона</t>
  </si>
  <si>
    <t>6500100004</t>
  </si>
  <si>
    <t>Приобретение дизель генератора для дизельной электростанции</t>
  </si>
  <si>
    <t>6500100005</t>
  </si>
  <si>
    <t>На пополнение оборотных средств, для завоза угля на отопительный сезон, организациям оказывающих услуги учреждениям бюджетной сферы</t>
  </si>
  <si>
    <t>6500100009</t>
  </si>
  <si>
    <t>6500100013</t>
  </si>
  <si>
    <t>Подготовка объектов коммунального хозяйства к отопительному сезону</t>
  </si>
  <si>
    <t>6500100020</t>
  </si>
  <si>
    <t>6500100024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</si>
  <si>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</si>
  <si>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6500140910</t>
  </si>
  <si>
    <t>Водоснабжение</t>
  </si>
  <si>
    <t>6500200000</t>
  </si>
  <si>
    <t>Мероприятия по обеспечению население Александровского района чистой питьевой водой (обслуживание станции водоочистки)</t>
  </si>
  <si>
    <t>6500200001</t>
  </si>
  <si>
    <t>Электроснабжение</t>
  </si>
  <si>
    <t>6500400000</t>
  </si>
  <si>
    <t>Оплата потерь по электроэнергии</t>
  </si>
  <si>
    <t>6500400001</t>
  </si>
  <si>
    <t>Ежегодное обслуживание линий электропередач п. Северный</t>
  </si>
  <si>
    <t>6500400002</t>
  </si>
  <si>
    <t>6500400003</t>
  </si>
  <si>
    <t>Софинансирование мероприятий на 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</si>
  <si>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6500400004</t>
  </si>
  <si>
    <t>6500440910</t>
  </si>
  <si>
    <t>6560000000</t>
  </si>
  <si>
    <t>Актуализация инженерных изысканий объекта</t>
  </si>
  <si>
    <t>6560200000</t>
  </si>
  <si>
    <t>Муниципальная программа "Развитие культуры, спорта и молодежной политики в Александровском районе на 2019 - 2023 годы"</t>
  </si>
  <si>
    <t>6600000000</t>
  </si>
  <si>
    <t>Мероприятия, направленные на предоставление услуг в сфере культуры</t>
  </si>
  <si>
    <t>6600100000</t>
  </si>
  <si>
    <t>Финансовое обеспечение деятельности отдела культуры, спорта и молодежной политики</t>
  </si>
  <si>
    <t>6600100001</t>
  </si>
  <si>
    <t>Мероприятия, направленные на предоставление культурно-досуговых услуг населению</t>
  </si>
  <si>
    <t>6600200000</t>
  </si>
  <si>
    <t>Налог на имущество</t>
  </si>
  <si>
    <t>6600200001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</si>
  <si>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</si>
  <si>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6600240650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</si>
  <si>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</si>
  <si>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6600240660</t>
  </si>
  <si>
    <t>Предоставление культурно-досуговых услуг на территории Александровского сельского поселения</t>
  </si>
  <si>
    <t>6600271163</t>
  </si>
  <si>
    <t>Предоставление культурно-досуговых услуг на территории Александровского района</t>
  </si>
  <si>
    <t>6600299163</t>
  </si>
  <si>
    <t>Государственная поддержка лучших сельских учреждений и лучших работников сельских учреждений культуры</t>
  </si>
  <si>
    <t>660A255194</t>
  </si>
  <si>
    <t>Мероприятия, направленные на предоставление услуг в сфере библиотечного обслуживания населения</t>
  </si>
  <si>
    <t>6600300000</t>
  </si>
  <si>
    <t>Обеспечение деятельности библиотечного комплекса</t>
  </si>
  <si>
    <t>6600300001</t>
  </si>
  <si>
    <t>Создание модельных муниципальных библиотек</t>
  </si>
  <si>
    <t>660A1Д4540</t>
  </si>
  <si>
    <t>Мероприятия, направленные на обслуживание населения в сфере дополнительного образования в культуре</t>
  </si>
  <si>
    <t>6600400000</t>
  </si>
  <si>
    <t>Обеспечение деятельности учреждений дополнительного образования в сфере культуры</t>
  </si>
  <si>
    <t>6600400001</t>
  </si>
  <si>
    <t>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</t>
  </si>
  <si>
    <t>6600440670</t>
  </si>
  <si>
    <t>Мероприятия, направленные на предоставление услуг в сфере музейного обслуживания населения</t>
  </si>
  <si>
    <t>6600500000</t>
  </si>
  <si>
    <t>Обеспечение деятельности музея истории и культуры</t>
  </si>
  <si>
    <t>6600571164</t>
  </si>
  <si>
    <t>Мероприятия, направленные на обслуживание населения в сфере молодежной политики</t>
  </si>
  <si>
    <t>6600600000</t>
  </si>
  <si>
    <t>Обеспечение деятельности молодежной политики</t>
  </si>
  <si>
    <t>6600671162</t>
  </si>
  <si>
    <t>Мероприятия, направленные на предоставление услуг по показу кинофильмов</t>
  </si>
  <si>
    <t>6600900000</t>
  </si>
  <si>
    <t>Обеспечение деятельности по показу кинофильмов</t>
  </si>
  <si>
    <t>6600900001</t>
  </si>
  <si>
    <t>Муниципальная программа "Проведение капитального ремонта многоквартирных жилых домов на территории Александровского района в 2018 - 2022 годах и на плановый период до 2023 года"</t>
  </si>
  <si>
    <t>6700000000</t>
  </si>
  <si>
    <t>Повышение качества условий проживания граждан</t>
  </si>
  <si>
    <t>6700100000</t>
  </si>
  <si>
    <t>Выполнение работ по устранению недостатков и дефектов мкр. Казахстан, 14,14а</t>
  </si>
  <si>
    <t>6700100004</t>
  </si>
  <si>
    <t>Проведение ремонта многоквартирного жилого дома по адресу: село Александровское, пер. Больничный, 4, пострадавшего от пожара</t>
  </si>
  <si>
    <t>6700100099</t>
  </si>
  <si>
    <t>Непрограммное направление расходов</t>
  </si>
  <si>
    <t>9900000000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</si>
  <si>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</si>
  <si>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</si>
  <si>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Руководство и управление в сфере установленных функций органов местного самоуправления муниципальных образований</t>
  </si>
  <si>
    <t>9900100000</t>
  </si>
  <si>
    <t>Глава муниципального образования</t>
  </si>
  <si>
    <t>9900100010</t>
  </si>
  <si>
    <t>Заместители высшего должностного лица муниципального образования</t>
  </si>
  <si>
    <t>9900100020</t>
  </si>
  <si>
    <t>Центральный аппарат</t>
  </si>
  <si>
    <t>9900100030</t>
  </si>
  <si>
    <t>Осуществление отдельных государственных полномочий по регистрации коллективных договоров</t>
  </si>
  <si>
    <t>9900140040</t>
  </si>
  <si>
    <t>Осуществление отдельных государственных полномочий по подготовке и оформлению документов, удостоверяющих уточнение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РФ</t>
  </si>
  <si>
    <t>9900140100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</si>
  <si>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</si>
  <si>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9900140210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</si>
  <si>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</si>
  <si>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9900140450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</si>
  <si>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</si>
  <si>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9900140640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</si>
  <si>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</si>
  <si>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9900140800</t>
  </si>
  <si>
    <t>Резервные фонды</t>
  </si>
  <si>
    <t>9900200000</t>
  </si>
  <si>
    <t>Резервные фонды органов местного самоуправления (районный бюджет)</t>
  </si>
  <si>
    <t>9900200001</t>
  </si>
  <si>
    <t>Резервный фонд местных администраций муниципального образования по предупреждению и ликвидации чрезвычайных ситуаций и последствий стихийных бедствий (районный бюджет)</t>
  </si>
  <si>
    <t>9900200002</t>
  </si>
  <si>
    <t>Резерв средств для обеспечения софинансирования при участии в реализации государственных программ</t>
  </si>
  <si>
    <t>9900200003</t>
  </si>
  <si>
    <t>Процент исполнения</t>
  </si>
  <si>
    <t>Всего расходы бюджета</t>
  </si>
  <si>
    <t>в том числе по муниципальным программам</t>
  </si>
  <si>
    <t>Создание условий для обеспечения перевозок воздушным транспортом (содержание вертолётных площадок по селам района, содержание технологических зданий (аэропорт) по селам района)</t>
  </si>
  <si>
    <t>Межбюджетные трансферты на содержание зимника б.н.п. Медведево- п. Северный</t>
  </si>
  <si>
    <t>Устройство пандуса на крыльце центрального входа здания по адресу: ул. Ленина, 8</t>
  </si>
  <si>
    <t>Организация бесплатного горячего питания обучающихся, получающих начальное общее образование в муниципальных общеобразовательных учреждениях</t>
  </si>
  <si>
    <t>ГлавГосЭкспертиза проекта "Газоснабжение, водоснабжение микрорайона индивидуальной жилой застройки ул. Калинина-Засаймочная-Мира в с. Александровское Александровского района Томской области"</t>
  </si>
  <si>
    <t>Выполнение работ по капитальному ремонту участка газопровода высокого давления через Сайму в с. Александровское</t>
  </si>
  <si>
    <t>Перенос линии ВЛ 10кВ в микрорайоне индивидуальной жилой застройки ул. Пролетарская - ул. Багряная</t>
  </si>
  <si>
    <t>Обустройство микрорайона индивидуальной жилой застройки южной части села, ограниченного р. Сайма (рыбзавод) - р. Анвар в с. Александровское, Александровского района Томской области. Газоснабжение и водоснабжение.</t>
  </si>
  <si>
    <t>Отчет об исполнении муниципальных программ Александровского района Томской области за 9 месяцев 2021 года</t>
  </si>
  <si>
    <t xml:space="preserve">Расход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</si>
</sst>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164" fontId="1" fillId="0" borderId="4" xfId="0" applyNumberFormat="1" applyFont="1" applyBorder="1" applyAlignment="1" applyProtection="1">
      <alignment horizontal="righ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164" fontId="1" fillId="0" borderId="6" xfId="0" applyNumberFormat="1" applyFont="1" applyBorder="1" applyAlignment="1" applyProtection="1">
      <alignment horizontal="right" vertical="center" wrapText="1"/>
    </xf>
    <xf numFmtId="164" fontId="1" fillId="0" borderId="7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wrapText="1"/>
    </xf>
    <xf numFmtId="49" fontId="1" fillId="0" borderId="3" xfId="0" applyNumberFormat="1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right"/>
    </xf>
    <xf numFmtId="164" fontId="1" fillId="0" borderId="3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280"/>
  <sheetViews>
    <sheetView showGridLines="0" tabSelected="1" view="pageBreakPreview" zoomScaleNormal="100" zoomScaleSheetLayoutView="100" workbookViewId="0">
      <selection activeCell="A2" sqref="A2:E3"/>
    </sheetView>
  </sheetViews>
  <sheetFormatPr defaultRowHeight="15.75" outlineLevelRow="2" x14ac:dyDescent="0.25"/>
  <cols>
    <col min="1" max="1" width="46" style="2" customWidth="1"/>
    <col min="2" max="3" width="15.140625" style="2" customWidth="1"/>
    <col min="4" max="4" width="13" style="2" customWidth="1"/>
    <col min="5" max="5" width="13.5703125" style="2" customWidth="1"/>
    <col min="6" max="7" width="9.140625" style="2" customWidth="1"/>
    <col min="8" max="16384" width="9.140625" style="2"/>
  </cols>
  <sheetData>
    <row r="1" spans="1:7" x14ac:dyDescent="0.25">
      <c r="A1" s="20"/>
      <c r="B1" s="20"/>
      <c r="C1" s="20"/>
      <c r="D1" s="20"/>
      <c r="E1" s="20"/>
      <c r="F1" s="1"/>
      <c r="G1" s="1"/>
    </row>
    <row r="2" spans="1:7" x14ac:dyDescent="0.25">
      <c r="A2" s="18" t="s">
        <v>539</v>
      </c>
      <c r="B2" s="19"/>
      <c r="C2" s="19"/>
      <c r="D2" s="19"/>
      <c r="E2" s="19"/>
      <c r="F2" s="1"/>
      <c r="G2" s="1"/>
    </row>
    <row r="3" spans="1:7" x14ac:dyDescent="0.25">
      <c r="A3" s="23"/>
      <c r="B3" s="23"/>
      <c r="C3" s="23"/>
      <c r="D3" s="23"/>
      <c r="E3" s="23"/>
      <c r="F3" s="3"/>
      <c r="G3" s="3"/>
    </row>
    <row r="4" spans="1:7" x14ac:dyDescent="0.25">
      <c r="A4" s="22" t="s">
        <v>0</v>
      </c>
      <c r="B4" s="21"/>
      <c r="C4" s="21"/>
      <c r="D4" s="21"/>
      <c r="E4" s="21"/>
      <c r="F4" s="1"/>
      <c r="G4" s="1"/>
    </row>
    <row r="5" spans="1:7" ht="31.5" x14ac:dyDescent="0.25">
      <c r="A5" s="10" t="s">
        <v>1</v>
      </c>
      <c r="B5" s="10" t="s">
        <v>2</v>
      </c>
      <c r="C5" s="10" t="s">
        <v>3</v>
      </c>
      <c r="D5" s="10" t="s">
        <v>540</v>
      </c>
      <c r="E5" s="10" t="s">
        <v>528</v>
      </c>
    </row>
    <row r="6" spans="1:7" x14ac:dyDescent="0.25">
      <c r="A6" s="11" t="s">
        <v>529</v>
      </c>
      <c r="B6" s="12"/>
      <c r="C6" s="13">
        <f>SUM(C7,C264)</f>
        <v>673748.9</v>
      </c>
      <c r="D6" s="13">
        <f>SUM(D7,D264)</f>
        <v>470596.10000000003</v>
      </c>
      <c r="E6" s="14">
        <f t="shared" ref="E6:E13" si="0">D6/C6*100</f>
        <v>69.847401606147344</v>
      </c>
    </row>
    <row r="7" spans="1:7" x14ac:dyDescent="0.25">
      <c r="A7" s="11" t="s">
        <v>530</v>
      </c>
      <c r="B7" s="12"/>
      <c r="C7" s="13">
        <f>SUM(C8,C11,C44,C69,C77,C80,C87,C98,C123,C134,C137,C146,C157,C177,C184,C219,C238,C260)</f>
        <v>638222</v>
      </c>
      <c r="D7" s="13">
        <f>SUM(D8,D11,D44,D69,D77,D80,D87,D98,D123,D134,D137,D146,D157,D177,D184,D219,D238,D260)</f>
        <v>447199.80000000005</v>
      </c>
      <c r="E7" s="14">
        <f t="shared" si="0"/>
        <v>70.069630943464816</v>
      </c>
    </row>
    <row r="8" spans="1:7" ht="63" x14ac:dyDescent="0.25">
      <c r="A8" s="15" t="s">
        <v>4</v>
      </c>
      <c r="B8" s="16" t="s">
        <v>5</v>
      </c>
      <c r="C8" s="14">
        <f>SUM(C9)</f>
        <v>2181.4</v>
      </c>
      <c r="D8" s="14">
        <f>SUM(D9)</f>
        <v>0</v>
      </c>
      <c r="E8" s="14">
        <f t="shared" si="0"/>
        <v>0</v>
      </c>
    </row>
    <row r="9" spans="1:7" ht="78.75" outlineLevel="1" x14ac:dyDescent="0.25">
      <c r="A9" s="15" t="s">
        <v>6</v>
      </c>
      <c r="B9" s="16" t="s">
        <v>7</v>
      </c>
      <c r="C9" s="14">
        <f>SUM(C10)</f>
        <v>2181.4</v>
      </c>
      <c r="D9" s="14">
        <f>SUM(D10)</f>
        <v>0</v>
      </c>
      <c r="E9" s="14">
        <f t="shared" si="0"/>
        <v>0</v>
      </c>
    </row>
    <row r="10" spans="1:7" ht="47.25" outlineLevel="2" x14ac:dyDescent="0.25">
      <c r="A10" s="4" t="s">
        <v>8</v>
      </c>
      <c r="B10" s="5" t="s">
        <v>9</v>
      </c>
      <c r="C10" s="6">
        <v>2181.4</v>
      </c>
      <c r="D10" s="6">
        <v>0</v>
      </c>
      <c r="E10" s="6">
        <f t="shared" si="0"/>
        <v>0</v>
      </c>
    </row>
    <row r="11" spans="1:7" ht="63" x14ac:dyDescent="0.25">
      <c r="A11" s="15" t="s">
        <v>10</v>
      </c>
      <c r="B11" s="16" t="s">
        <v>11</v>
      </c>
      <c r="C11" s="14">
        <f>SUM(C12,C23,C26,C29,C34,C38)</f>
        <v>26160.1</v>
      </c>
      <c r="D11" s="14">
        <f>SUM(D12,D23,D26,D29,D34,D38)</f>
        <v>17716.800000000003</v>
      </c>
      <c r="E11" s="14">
        <f t="shared" si="0"/>
        <v>67.724511756453538</v>
      </c>
    </row>
    <row r="12" spans="1:7" ht="63" outlineLevel="1" x14ac:dyDescent="0.25">
      <c r="A12" s="15" t="s">
        <v>12</v>
      </c>
      <c r="B12" s="16" t="s">
        <v>13</v>
      </c>
      <c r="C12" s="14">
        <f>SUM(C13:C22)</f>
        <v>16127</v>
      </c>
      <c r="D12" s="14">
        <f>SUM(D13:D22)</f>
        <v>10748.100000000002</v>
      </c>
      <c r="E12" s="14">
        <f t="shared" si="0"/>
        <v>66.646617473801712</v>
      </c>
    </row>
    <row r="13" spans="1:7" ht="31.5" outlineLevel="2" x14ac:dyDescent="0.25">
      <c r="A13" s="4" t="s">
        <v>14</v>
      </c>
      <c r="B13" s="5" t="s">
        <v>15</v>
      </c>
      <c r="C13" s="6">
        <v>2120</v>
      </c>
      <c r="D13" s="6">
        <v>1513.5</v>
      </c>
      <c r="E13" s="6">
        <f t="shared" si="0"/>
        <v>71.39150943396227</v>
      </c>
    </row>
    <row r="14" spans="1:7" ht="31.5" outlineLevel="2" x14ac:dyDescent="0.25">
      <c r="A14" s="4" t="s">
        <v>16</v>
      </c>
      <c r="B14" s="5" t="s">
        <v>17</v>
      </c>
      <c r="C14" s="6">
        <v>350</v>
      </c>
      <c r="D14" s="6">
        <v>253</v>
      </c>
      <c r="E14" s="6">
        <f t="shared" ref="E14:E43" si="1">D14/C14*100</f>
        <v>72.285714285714292</v>
      </c>
    </row>
    <row r="15" spans="1:7" ht="63" outlineLevel="2" x14ac:dyDescent="0.25">
      <c r="A15" s="4" t="s">
        <v>18</v>
      </c>
      <c r="B15" s="5" t="s">
        <v>19</v>
      </c>
      <c r="C15" s="6">
        <v>461.4</v>
      </c>
      <c r="D15" s="6">
        <v>342.8</v>
      </c>
      <c r="E15" s="6">
        <f t="shared" si="1"/>
        <v>74.295622019939316</v>
      </c>
    </row>
    <row r="16" spans="1:7" ht="63" outlineLevel="2" x14ac:dyDescent="0.25">
      <c r="A16" s="4" t="s">
        <v>20</v>
      </c>
      <c r="B16" s="5" t="s">
        <v>21</v>
      </c>
      <c r="C16" s="6">
        <v>378</v>
      </c>
      <c r="D16" s="6">
        <v>0</v>
      </c>
      <c r="E16" s="6">
        <f t="shared" si="1"/>
        <v>0</v>
      </c>
    </row>
    <row r="17" spans="1:5" ht="47.25" outlineLevel="2" x14ac:dyDescent="0.25">
      <c r="A17" s="4" t="s">
        <v>22</v>
      </c>
      <c r="B17" s="5" t="s">
        <v>23</v>
      </c>
      <c r="C17" s="6">
        <v>808.9</v>
      </c>
      <c r="D17" s="6">
        <v>661.2</v>
      </c>
      <c r="E17" s="6">
        <f t="shared" si="1"/>
        <v>81.740635430832</v>
      </c>
    </row>
    <row r="18" spans="1:5" ht="220.5" outlineLevel="2" x14ac:dyDescent="0.25">
      <c r="A18" s="7" t="s">
        <v>24</v>
      </c>
      <c r="B18" s="5" t="s">
        <v>25</v>
      </c>
      <c r="C18" s="6">
        <v>197.2</v>
      </c>
      <c r="D18" s="6">
        <v>147.9</v>
      </c>
      <c r="E18" s="6">
        <f t="shared" si="1"/>
        <v>75.000000000000014</v>
      </c>
    </row>
    <row r="19" spans="1:5" ht="141.75" outlineLevel="2" x14ac:dyDescent="0.25">
      <c r="A19" s="7" t="s">
        <v>26</v>
      </c>
      <c r="B19" s="5" t="s">
        <v>27</v>
      </c>
      <c r="C19" s="6">
        <v>455</v>
      </c>
      <c r="D19" s="6">
        <v>365.9</v>
      </c>
      <c r="E19" s="6">
        <f t="shared" si="1"/>
        <v>80.417582417582409</v>
      </c>
    </row>
    <row r="20" spans="1:5" ht="78.75" outlineLevel="2" x14ac:dyDescent="0.25">
      <c r="A20" s="4" t="s">
        <v>28</v>
      </c>
      <c r="B20" s="5" t="s">
        <v>29</v>
      </c>
      <c r="C20" s="6">
        <v>10459.6</v>
      </c>
      <c r="D20" s="6">
        <v>6709.6</v>
      </c>
      <c r="E20" s="6">
        <f t="shared" si="1"/>
        <v>64.147768557114986</v>
      </c>
    </row>
    <row r="21" spans="1:5" ht="31.5" outlineLevel="2" x14ac:dyDescent="0.25">
      <c r="A21" s="4" t="s">
        <v>30</v>
      </c>
      <c r="B21" s="5" t="s">
        <v>31</v>
      </c>
      <c r="C21" s="6">
        <v>585.29999999999995</v>
      </c>
      <c r="D21" s="6">
        <v>442.6</v>
      </c>
      <c r="E21" s="6">
        <f t="shared" si="1"/>
        <v>75.619340509140613</v>
      </c>
    </row>
    <row r="22" spans="1:5" ht="47.25" outlineLevel="2" x14ac:dyDescent="0.25">
      <c r="A22" s="4" t="s">
        <v>32</v>
      </c>
      <c r="B22" s="5" t="s">
        <v>33</v>
      </c>
      <c r="C22" s="6">
        <v>311.60000000000002</v>
      </c>
      <c r="D22" s="6">
        <v>311.60000000000002</v>
      </c>
      <c r="E22" s="6">
        <f t="shared" si="1"/>
        <v>100</v>
      </c>
    </row>
    <row r="23" spans="1:5" ht="78.75" outlineLevel="1" x14ac:dyDescent="0.25">
      <c r="A23" s="15" t="s">
        <v>34</v>
      </c>
      <c r="B23" s="16" t="s">
        <v>35</v>
      </c>
      <c r="C23" s="14">
        <f>SUM(C24:C25)</f>
        <v>1871.3</v>
      </c>
      <c r="D23" s="14">
        <f>SUM(D24:D25)</f>
        <v>1832.6</v>
      </c>
      <c r="E23" s="14">
        <f>D23/C23*100</f>
        <v>97.931918986800611</v>
      </c>
    </row>
    <row r="24" spans="1:5" ht="31.5" outlineLevel="2" x14ac:dyDescent="0.25">
      <c r="A24" s="4" t="s">
        <v>36</v>
      </c>
      <c r="B24" s="5" t="s">
        <v>37</v>
      </c>
      <c r="C24" s="6">
        <v>758</v>
      </c>
      <c r="D24" s="6">
        <v>719.3</v>
      </c>
      <c r="E24" s="6">
        <f t="shared" si="1"/>
        <v>94.894459102902374</v>
      </c>
    </row>
    <row r="25" spans="1:5" ht="31.5" outlineLevel="2" x14ac:dyDescent="0.25">
      <c r="A25" s="4" t="s">
        <v>38</v>
      </c>
      <c r="B25" s="5" t="s">
        <v>39</v>
      </c>
      <c r="C25" s="6">
        <v>1113.3</v>
      </c>
      <c r="D25" s="6">
        <v>1113.3</v>
      </c>
      <c r="E25" s="6">
        <f t="shared" si="1"/>
        <v>100</v>
      </c>
    </row>
    <row r="26" spans="1:5" ht="47.25" outlineLevel="1" x14ac:dyDescent="0.25">
      <c r="A26" s="15" t="s">
        <v>40</v>
      </c>
      <c r="B26" s="16" t="s">
        <v>41</v>
      </c>
      <c r="C26" s="14">
        <f>SUM(C27:C28)</f>
        <v>1714.1</v>
      </c>
      <c r="D26" s="14">
        <f>SUM(D27:D28)</f>
        <v>1088.2</v>
      </c>
      <c r="E26" s="14">
        <f>D26/C26*100</f>
        <v>63.485210897847274</v>
      </c>
    </row>
    <row r="27" spans="1:5" ht="78.75" outlineLevel="2" x14ac:dyDescent="0.25">
      <c r="A27" s="4" t="s">
        <v>42</v>
      </c>
      <c r="B27" s="5" t="s">
        <v>43</v>
      </c>
      <c r="C27" s="6">
        <v>350</v>
      </c>
      <c r="D27" s="6">
        <v>258.5</v>
      </c>
      <c r="E27" s="6">
        <f t="shared" si="1"/>
        <v>73.857142857142861</v>
      </c>
    </row>
    <row r="28" spans="1:5" ht="157.5" outlineLevel="2" x14ac:dyDescent="0.25">
      <c r="A28" s="7" t="s">
        <v>44</v>
      </c>
      <c r="B28" s="5" t="s">
        <v>45</v>
      </c>
      <c r="C28" s="6">
        <v>1364.1</v>
      </c>
      <c r="D28" s="6">
        <v>829.7</v>
      </c>
      <c r="E28" s="6">
        <f t="shared" si="1"/>
        <v>60.823986511252848</v>
      </c>
    </row>
    <row r="29" spans="1:5" ht="47.25" outlineLevel="1" x14ac:dyDescent="0.25">
      <c r="A29" s="15" t="s">
        <v>46</v>
      </c>
      <c r="B29" s="16" t="s">
        <v>47</v>
      </c>
      <c r="C29" s="14">
        <f>SUM(C30:C33)</f>
        <v>400</v>
      </c>
      <c r="D29" s="14">
        <f>SUM(D30:D33)</f>
        <v>237.2</v>
      </c>
      <c r="E29" s="14">
        <f>D29/C29*100</f>
        <v>59.3</v>
      </c>
    </row>
    <row r="30" spans="1:5" ht="47.25" outlineLevel="2" x14ac:dyDescent="0.25">
      <c r="A30" s="4" t="s">
        <v>48</v>
      </c>
      <c r="B30" s="5" t="s">
        <v>49</v>
      </c>
      <c r="C30" s="6">
        <v>150</v>
      </c>
      <c r="D30" s="6">
        <v>120.7</v>
      </c>
      <c r="E30" s="6">
        <f t="shared" si="1"/>
        <v>80.466666666666669</v>
      </c>
    </row>
    <row r="31" spans="1:5" ht="47.25" outlineLevel="2" x14ac:dyDescent="0.25">
      <c r="A31" s="4" t="s">
        <v>50</v>
      </c>
      <c r="B31" s="5" t="s">
        <v>51</v>
      </c>
      <c r="C31" s="6">
        <v>50</v>
      </c>
      <c r="D31" s="6">
        <v>16.5</v>
      </c>
      <c r="E31" s="6">
        <f t="shared" si="1"/>
        <v>33</v>
      </c>
    </row>
    <row r="32" spans="1:5" ht="94.5" outlineLevel="2" x14ac:dyDescent="0.25">
      <c r="A32" s="4" t="s">
        <v>52</v>
      </c>
      <c r="B32" s="5" t="s">
        <v>53</v>
      </c>
      <c r="C32" s="6">
        <v>100</v>
      </c>
      <c r="D32" s="6">
        <v>50</v>
      </c>
      <c r="E32" s="6">
        <f t="shared" si="1"/>
        <v>50</v>
      </c>
    </row>
    <row r="33" spans="1:5" ht="252" outlineLevel="2" x14ac:dyDescent="0.25">
      <c r="A33" s="7" t="s">
        <v>54</v>
      </c>
      <c r="B33" s="5" t="s">
        <v>55</v>
      </c>
      <c r="C33" s="6">
        <v>100</v>
      </c>
      <c r="D33" s="6">
        <v>50</v>
      </c>
      <c r="E33" s="6">
        <f t="shared" si="1"/>
        <v>50</v>
      </c>
    </row>
    <row r="34" spans="1:5" ht="47.25" outlineLevel="1" x14ac:dyDescent="0.25">
      <c r="A34" s="15" t="s">
        <v>56</v>
      </c>
      <c r="B34" s="16" t="s">
        <v>57</v>
      </c>
      <c r="C34" s="14">
        <f>SUM(C35:C37)</f>
        <v>5006.7</v>
      </c>
      <c r="D34" s="14">
        <f>SUM(D35:D37)</f>
        <v>3150.1</v>
      </c>
      <c r="E34" s="14">
        <f>D34/C34*100</f>
        <v>62.917690295004689</v>
      </c>
    </row>
    <row r="35" spans="1:5" ht="78.75" outlineLevel="2" x14ac:dyDescent="0.25">
      <c r="A35" s="4" t="s">
        <v>58</v>
      </c>
      <c r="B35" s="5" t="s">
        <v>59</v>
      </c>
      <c r="C35" s="6">
        <v>161</v>
      </c>
      <c r="D35" s="6">
        <v>89.4</v>
      </c>
      <c r="E35" s="6">
        <f t="shared" si="1"/>
        <v>55.527950310559007</v>
      </c>
    </row>
    <row r="36" spans="1:5" ht="31.5" outlineLevel="2" x14ac:dyDescent="0.25">
      <c r="A36" s="4" t="s">
        <v>60</v>
      </c>
      <c r="B36" s="5" t="s">
        <v>61</v>
      </c>
      <c r="C36" s="6">
        <v>886.8</v>
      </c>
      <c r="D36" s="6">
        <v>565.79999999999995</v>
      </c>
      <c r="E36" s="6">
        <f t="shared" si="1"/>
        <v>63.802435723951277</v>
      </c>
    </row>
    <row r="37" spans="1:5" ht="63" outlineLevel="2" x14ac:dyDescent="0.25">
      <c r="A37" s="4" t="s">
        <v>62</v>
      </c>
      <c r="B37" s="5" t="s">
        <v>63</v>
      </c>
      <c r="C37" s="6">
        <v>3958.9</v>
      </c>
      <c r="D37" s="6">
        <v>2494.9</v>
      </c>
      <c r="E37" s="6">
        <f t="shared" si="1"/>
        <v>63.020030816640983</v>
      </c>
    </row>
    <row r="38" spans="1:5" ht="78.75" outlineLevel="1" x14ac:dyDescent="0.25">
      <c r="A38" s="15" t="s">
        <v>64</v>
      </c>
      <c r="B38" s="16" t="s">
        <v>65</v>
      </c>
      <c r="C38" s="14">
        <f>SUM(C39:C43)</f>
        <v>1041</v>
      </c>
      <c r="D38" s="14">
        <f>SUM(D39:D43)</f>
        <v>660.6</v>
      </c>
      <c r="E38" s="14">
        <f>D38/C38*100</f>
        <v>63.45821325648415</v>
      </c>
    </row>
    <row r="39" spans="1:5" ht="47.25" outlineLevel="2" x14ac:dyDescent="0.25">
      <c r="A39" s="4" t="s">
        <v>66</v>
      </c>
      <c r="B39" s="5" t="s">
        <v>67</v>
      </c>
      <c r="C39" s="6">
        <v>416</v>
      </c>
      <c r="D39" s="6">
        <v>312</v>
      </c>
      <c r="E39" s="6">
        <f t="shared" si="1"/>
        <v>75</v>
      </c>
    </row>
    <row r="40" spans="1:5" outlineLevel="2" x14ac:dyDescent="0.25">
      <c r="A40" s="4" t="s">
        <v>68</v>
      </c>
      <c r="B40" s="5" t="s">
        <v>69</v>
      </c>
      <c r="C40" s="6">
        <v>110</v>
      </c>
      <c r="D40" s="6">
        <v>0</v>
      </c>
      <c r="E40" s="6">
        <f t="shared" si="1"/>
        <v>0</v>
      </c>
    </row>
    <row r="41" spans="1:5" ht="78.75" outlineLevel="2" x14ac:dyDescent="0.25">
      <c r="A41" s="4" t="s">
        <v>70</v>
      </c>
      <c r="B41" s="5" t="s">
        <v>71</v>
      </c>
      <c r="C41" s="6">
        <v>300</v>
      </c>
      <c r="D41" s="6">
        <v>144.6</v>
      </c>
      <c r="E41" s="6">
        <f t="shared" si="1"/>
        <v>48.199999999999996</v>
      </c>
    </row>
    <row r="42" spans="1:5" ht="31.5" outlineLevel="2" x14ac:dyDescent="0.25">
      <c r="A42" s="4" t="s">
        <v>72</v>
      </c>
      <c r="B42" s="5" t="s">
        <v>73</v>
      </c>
      <c r="C42" s="6">
        <v>110</v>
      </c>
      <c r="D42" s="6">
        <v>99</v>
      </c>
      <c r="E42" s="6">
        <f t="shared" si="1"/>
        <v>90</v>
      </c>
    </row>
    <row r="43" spans="1:5" ht="63" outlineLevel="2" x14ac:dyDescent="0.25">
      <c r="A43" s="4" t="s">
        <v>74</v>
      </c>
      <c r="B43" s="5" t="s">
        <v>75</v>
      </c>
      <c r="C43" s="6">
        <v>105</v>
      </c>
      <c r="D43" s="6">
        <v>105</v>
      </c>
      <c r="E43" s="6">
        <f t="shared" si="1"/>
        <v>100</v>
      </c>
    </row>
    <row r="44" spans="1:5" ht="63" x14ac:dyDescent="0.25">
      <c r="A44" s="15" t="s">
        <v>76</v>
      </c>
      <c r="B44" s="16" t="s">
        <v>77</v>
      </c>
      <c r="C44" s="14">
        <f>SUM(C45,C60,C63,C65)</f>
        <v>51194.8</v>
      </c>
      <c r="D44" s="14">
        <f>SUM(D45,D60,D63,D65)</f>
        <v>42570.400000000001</v>
      </c>
      <c r="E44" s="14">
        <f>D44/C44*100</f>
        <v>83.153757803526915</v>
      </c>
    </row>
    <row r="45" spans="1:5" ht="31.5" outlineLevel="1" x14ac:dyDescent="0.25">
      <c r="A45" s="15" t="s">
        <v>78</v>
      </c>
      <c r="B45" s="16" t="s">
        <v>79</v>
      </c>
      <c r="C45" s="14">
        <f>SUM(C46:C59)</f>
        <v>49116.4</v>
      </c>
      <c r="D45" s="14">
        <f>SUM(D46:D59)</f>
        <v>41689.9</v>
      </c>
      <c r="E45" s="14">
        <f>D45/C45*100</f>
        <v>84.879795750502879</v>
      </c>
    </row>
    <row r="46" spans="1:5" ht="47.25" outlineLevel="2" x14ac:dyDescent="0.25">
      <c r="A46" s="4" t="s">
        <v>80</v>
      </c>
      <c r="B46" s="5" t="s">
        <v>81</v>
      </c>
      <c r="C46" s="6">
        <v>14018</v>
      </c>
      <c r="D46" s="6">
        <v>9108.6</v>
      </c>
      <c r="E46" s="6">
        <f t="shared" ref="E46:E59" si="2">D46/C46*100</f>
        <v>64.977885575688404</v>
      </c>
    </row>
    <row r="47" spans="1:5" ht="63" outlineLevel="2" x14ac:dyDescent="0.25">
      <c r="A47" s="4" t="s">
        <v>82</v>
      </c>
      <c r="B47" s="5" t="s">
        <v>83</v>
      </c>
      <c r="C47" s="6">
        <v>812</v>
      </c>
      <c r="D47" s="6">
        <v>280.3</v>
      </c>
      <c r="E47" s="6">
        <f t="shared" si="2"/>
        <v>34.519704433497537</v>
      </c>
    </row>
    <row r="48" spans="1:5" ht="78.75" outlineLevel="2" x14ac:dyDescent="0.25">
      <c r="A48" s="4" t="s">
        <v>531</v>
      </c>
      <c r="B48" s="5" t="s">
        <v>84</v>
      </c>
      <c r="C48" s="6">
        <v>570</v>
      </c>
      <c r="D48" s="6">
        <v>231.4</v>
      </c>
      <c r="E48" s="6">
        <f t="shared" si="2"/>
        <v>40.596491228070178</v>
      </c>
    </row>
    <row r="49" spans="1:5" ht="63" outlineLevel="2" x14ac:dyDescent="0.25">
      <c r="A49" s="4" t="s">
        <v>85</v>
      </c>
      <c r="B49" s="5" t="s">
        <v>86</v>
      </c>
      <c r="C49" s="6">
        <v>1862.7</v>
      </c>
      <c r="D49" s="6">
        <v>431.6</v>
      </c>
      <c r="E49" s="6">
        <f t="shared" si="2"/>
        <v>23.170666237182587</v>
      </c>
    </row>
    <row r="50" spans="1:5" ht="63" outlineLevel="2" x14ac:dyDescent="0.25">
      <c r="A50" s="4" t="s">
        <v>87</v>
      </c>
      <c r="B50" s="5" t="s">
        <v>88</v>
      </c>
      <c r="C50" s="6">
        <v>341.5</v>
      </c>
      <c r="D50" s="6">
        <v>286.60000000000002</v>
      </c>
      <c r="E50" s="6">
        <f t="shared" si="2"/>
        <v>83.923865300146417</v>
      </c>
    </row>
    <row r="51" spans="1:5" ht="31.5" outlineLevel="2" x14ac:dyDescent="0.25">
      <c r="A51" s="4" t="s">
        <v>89</v>
      </c>
      <c r="B51" s="5" t="s">
        <v>90</v>
      </c>
      <c r="C51" s="6">
        <v>271.5</v>
      </c>
      <c r="D51" s="6">
        <v>260.10000000000002</v>
      </c>
      <c r="E51" s="6">
        <f t="shared" si="2"/>
        <v>95.801104972375697</v>
      </c>
    </row>
    <row r="52" spans="1:5" ht="47.25" outlineLevel="2" x14ac:dyDescent="0.25">
      <c r="A52" s="4" t="s">
        <v>91</v>
      </c>
      <c r="B52" s="5" t="s">
        <v>92</v>
      </c>
      <c r="C52" s="6">
        <v>2.5</v>
      </c>
      <c r="D52" s="6">
        <v>2.5</v>
      </c>
      <c r="E52" s="6">
        <f t="shared" si="2"/>
        <v>100</v>
      </c>
    </row>
    <row r="53" spans="1:5" ht="31.5" outlineLevel="2" x14ac:dyDescent="0.25">
      <c r="A53" s="4" t="s">
        <v>532</v>
      </c>
      <c r="B53" s="5" t="s">
        <v>93</v>
      </c>
      <c r="C53" s="6">
        <v>150</v>
      </c>
      <c r="D53" s="6">
        <v>75</v>
      </c>
      <c r="E53" s="6">
        <f t="shared" si="2"/>
        <v>50</v>
      </c>
    </row>
    <row r="54" spans="1:5" ht="47.25" outlineLevel="2" x14ac:dyDescent="0.25">
      <c r="A54" s="4" t="s">
        <v>94</v>
      </c>
      <c r="B54" s="5" t="s">
        <v>95</v>
      </c>
      <c r="C54" s="6">
        <v>122.7</v>
      </c>
      <c r="D54" s="6">
        <v>99</v>
      </c>
      <c r="E54" s="6">
        <f t="shared" si="2"/>
        <v>80.684596577017103</v>
      </c>
    </row>
    <row r="55" spans="1:5" ht="31.5" outlineLevel="2" x14ac:dyDescent="0.25">
      <c r="A55" s="4" t="s">
        <v>96</v>
      </c>
      <c r="B55" s="5" t="s">
        <v>97</v>
      </c>
      <c r="C55" s="6">
        <v>1000</v>
      </c>
      <c r="D55" s="6">
        <v>1000</v>
      </c>
      <c r="E55" s="6">
        <f t="shared" si="2"/>
        <v>100</v>
      </c>
    </row>
    <row r="56" spans="1:5" ht="63" outlineLevel="2" x14ac:dyDescent="0.25">
      <c r="A56" s="4" t="s">
        <v>98</v>
      </c>
      <c r="B56" s="5" t="s">
        <v>99</v>
      </c>
      <c r="C56" s="6">
        <v>415</v>
      </c>
      <c r="D56" s="6">
        <v>415</v>
      </c>
      <c r="E56" s="6">
        <f t="shared" si="2"/>
        <v>100</v>
      </c>
    </row>
    <row r="57" spans="1:5" ht="78.75" outlineLevel="2" x14ac:dyDescent="0.25">
      <c r="A57" s="4" t="s">
        <v>100</v>
      </c>
      <c r="B57" s="5" t="s">
        <v>101</v>
      </c>
      <c r="C57" s="6">
        <v>50.7</v>
      </c>
      <c r="D57" s="6">
        <v>0</v>
      </c>
      <c r="E57" s="6">
        <f t="shared" si="2"/>
        <v>0</v>
      </c>
    </row>
    <row r="58" spans="1:5" ht="47.25" outlineLevel="2" x14ac:dyDescent="0.25">
      <c r="A58" s="4" t="s">
        <v>91</v>
      </c>
      <c r="B58" s="5" t="s">
        <v>102</v>
      </c>
      <c r="C58" s="6">
        <v>21299.8</v>
      </c>
      <c r="D58" s="6">
        <v>21299.8</v>
      </c>
      <c r="E58" s="6">
        <f t="shared" si="2"/>
        <v>100</v>
      </c>
    </row>
    <row r="59" spans="1:5" ht="47.25" outlineLevel="2" x14ac:dyDescent="0.25">
      <c r="A59" s="4" t="s">
        <v>103</v>
      </c>
      <c r="B59" s="5" t="s">
        <v>104</v>
      </c>
      <c r="C59" s="6">
        <v>8200</v>
      </c>
      <c r="D59" s="6">
        <v>8200</v>
      </c>
      <c r="E59" s="6">
        <f t="shared" si="2"/>
        <v>100</v>
      </c>
    </row>
    <row r="60" spans="1:5" ht="31.5" outlineLevel="1" x14ac:dyDescent="0.25">
      <c r="A60" s="15" t="s">
        <v>105</v>
      </c>
      <c r="B60" s="16" t="s">
        <v>106</v>
      </c>
      <c r="C60" s="14">
        <f>SUM(C61:C62)</f>
        <v>863.5</v>
      </c>
      <c r="D60" s="14">
        <f>SUM(D61:D62)</f>
        <v>600</v>
      </c>
      <c r="E60" s="14">
        <f>D60/C60*100</f>
        <v>69.484655471916625</v>
      </c>
    </row>
    <row r="61" spans="1:5" ht="47.25" outlineLevel="2" x14ac:dyDescent="0.25">
      <c r="A61" s="4" t="s">
        <v>107</v>
      </c>
      <c r="B61" s="5" t="s">
        <v>108</v>
      </c>
      <c r="C61" s="6">
        <v>100</v>
      </c>
      <c r="D61" s="6">
        <v>100</v>
      </c>
      <c r="E61" s="6">
        <f t="shared" ref="E61:E62" si="3">D61/C61*100</f>
        <v>100</v>
      </c>
    </row>
    <row r="62" spans="1:5" ht="63" outlineLevel="2" x14ac:dyDescent="0.25">
      <c r="A62" s="4" t="s">
        <v>109</v>
      </c>
      <c r="B62" s="5" t="s">
        <v>110</v>
      </c>
      <c r="C62" s="6">
        <v>763.5</v>
      </c>
      <c r="D62" s="6">
        <v>500</v>
      </c>
      <c r="E62" s="6">
        <f t="shared" si="3"/>
        <v>65.487884741322858</v>
      </c>
    </row>
    <row r="63" spans="1:5" ht="31.5" outlineLevel="1" x14ac:dyDescent="0.25">
      <c r="A63" s="15" t="s">
        <v>111</v>
      </c>
      <c r="B63" s="16" t="s">
        <v>112</v>
      </c>
      <c r="C63" s="14">
        <f>SUM(C64)</f>
        <v>288</v>
      </c>
      <c r="D63" s="14">
        <f>SUM(D64)</f>
        <v>244</v>
      </c>
      <c r="E63" s="14">
        <f>D63/C63*100</f>
        <v>84.722222222222214</v>
      </c>
    </row>
    <row r="64" spans="1:5" ht="31.5" outlineLevel="2" x14ac:dyDescent="0.25">
      <c r="A64" s="4" t="s">
        <v>113</v>
      </c>
      <c r="B64" s="5" t="s">
        <v>114</v>
      </c>
      <c r="C64" s="6">
        <v>288</v>
      </c>
      <c r="D64" s="6">
        <v>244</v>
      </c>
      <c r="E64" s="6">
        <f t="shared" ref="E64" si="4">D64/C64*100</f>
        <v>84.722222222222214</v>
      </c>
    </row>
    <row r="65" spans="1:5" ht="31.5" outlineLevel="1" x14ac:dyDescent="0.25">
      <c r="A65" s="15" t="s">
        <v>115</v>
      </c>
      <c r="B65" s="16" t="s">
        <v>116</v>
      </c>
      <c r="C65" s="14">
        <f>SUM(C66:C68)</f>
        <v>926.9</v>
      </c>
      <c r="D65" s="14">
        <f>SUM(D66:D68)</f>
        <v>36.5</v>
      </c>
      <c r="E65" s="14">
        <f>D65/C65*100</f>
        <v>3.9378573740425074</v>
      </c>
    </row>
    <row r="66" spans="1:5" ht="47.25" outlineLevel="2" x14ac:dyDescent="0.25">
      <c r="A66" s="4" t="s">
        <v>117</v>
      </c>
      <c r="B66" s="5" t="s">
        <v>118</v>
      </c>
      <c r="C66" s="6">
        <v>590</v>
      </c>
      <c r="D66" s="6">
        <v>0</v>
      </c>
      <c r="E66" s="6">
        <f t="shared" ref="E66:E68" si="5">D66/C66*100</f>
        <v>0</v>
      </c>
    </row>
    <row r="67" spans="1:5" ht="47.25" outlineLevel="2" x14ac:dyDescent="0.25">
      <c r="A67" s="4" t="s">
        <v>119</v>
      </c>
      <c r="B67" s="5" t="s">
        <v>120</v>
      </c>
      <c r="C67" s="6">
        <v>281.5</v>
      </c>
      <c r="D67" s="6">
        <v>9</v>
      </c>
      <c r="E67" s="6">
        <f t="shared" si="5"/>
        <v>3.197158081705151</v>
      </c>
    </row>
    <row r="68" spans="1:5" ht="31.5" outlineLevel="2" x14ac:dyDescent="0.25">
      <c r="A68" s="4" t="s">
        <v>121</v>
      </c>
      <c r="B68" s="5" t="s">
        <v>122</v>
      </c>
      <c r="C68" s="6">
        <v>55.4</v>
      </c>
      <c r="D68" s="6">
        <v>27.5</v>
      </c>
      <c r="E68" s="6">
        <f t="shared" si="5"/>
        <v>49.638989169675092</v>
      </c>
    </row>
    <row r="69" spans="1:5" ht="63" x14ac:dyDescent="0.25">
      <c r="A69" s="15" t="s">
        <v>123</v>
      </c>
      <c r="B69" s="16" t="s">
        <v>124</v>
      </c>
      <c r="C69" s="14">
        <f>SUM(C70,C74)</f>
        <v>1757.6</v>
      </c>
      <c r="D69" s="14">
        <f>SUM(D70,D74)</f>
        <v>1241.5</v>
      </c>
      <c r="E69" s="14">
        <f t="shared" ref="E69:E73" si="6">D69/C69*100</f>
        <v>70.636094674556219</v>
      </c>
    </row>
    <row r="70" spans="1:5" ht="31.5" outlineLevel="1" x14ac:dyDescent="0.25">
      <c r="A70" s="15" t="s">
        <v>125</v>
      </c>
      <c r="B70" s="16" t="s">
        <v>126</v>
      </c>
      <c r="C70" s="14">
        <f>SUM(C71:C73)</f>
        <v>705.6</v>
      </c>
      <c r="D70" s="14">
        <f>SUM(D71:D73)</f>
        <v>350</v>
      </c>
      <c r="E70" s="14">
        <f t="shared" si="6"/>
        <v>49.603174603174601</v>
      </c>
    </row>
    <row r="71" spans="1:5" ht="31.5" outlineLevel="2" x14ac:dyDescent="0.25">
      <c r="A71" s="4" t="s">
        <v>127</v>
      </c>
      <c r="B71" s="5" t="s">
        <v>128</v>
      </c>
      <c r="C71" s="6">
        <v>70</v>
      </c>
      <c r="D71" s="6">
        <v>70</v>
      </c>
      <c r="E71" s="6">
        <f t="shared" si="6"/>
        <v>100</v>
      </c>
    </row>
    <row r="72" spans="1:5" ht="63" outlineLevel="2" x14ac:dyDescent="0.25">
      <c r="A72" s="4" t="s">
        <v>129</v>
      </c>
      <c r="B72" s="5" t="s">
        <v>130</v>
      </c>
      <c r="C72" s="6">
        <v>355.6</v>
      </c>
      <c r="D72" s="6">
        <v>0</v>
      </c>
      <c r="E72" s="6">
        <f t="shared" si="6"/>
        <v>0</v>
      </c>
    </row>
    <row r="73" spans="1:5" ht="110.25" outlineLevel="2" x14ac:dyDescent="0.25">
      <c r="A73" s="4" t="s">
        <v>131</v>
      </c>
      <c r="B73" s="5" t="s">
        <v>132</v>
      </c>
      <c r="C73" s="6">
        <v>280</v>
      </c>
      <c r="D73" s="6">
        <v>280</v>
      </c>
      <c r="E73" s="6">
        <f t="shared" si="6"/>
        <v>100</v>
      </c>
    </row>
    <row r="74" spans="1:5" ht="47.25" outlineLevel="1" x14ac:dyDescent="0.25">
      <c r="A74" s="15" t="s">
        <v>133</v>
      </c>
      <c r="B74" s="16" t="s">
        <v>134</v>
      </c>
      <c r="C74" s="14">
        <f>SUM(C75:C76)</f>
        <v>1052</v>
      </c>
      <c r="D74" s="14">
        <f>SUM(D75:D76)</f>
        <v>891.5</v>
      </c>
      <c r="E74" s="14">
        <f t="shared" ref="E74:E86" si="7">D74/C74*100</f>
        <v>84.743346007604558</v>
      </c>
    </row>
    <row r="75" spans="1:5" ht="47.25" outlineLevel="2" x14ac:dyDescent="0.25">
      <c r="A75" s="4" t="s">
        <v>135</v>
      </c>
      <c r="B75" s="5" t="s">
        <v>136</v>
      </c>
      <c r="C75" s="6">
        <v>52</v>
      </c>
      <c r="D75" s="6">
        <v>0</v>
      </c>
      <c r="E75" s="6">
        <f t="shared" si="7"/>
        <v>0</v>
      </c>
    </row>
    <row r="76" spans="1:5" ht="31.5" outlineLevel="2" x14ac:dyDescent="0.25">
      <c r="A76" s="4" t="s">
        <v>137</v>
      </c>
      <c r="B76" s="5" t="s">
        <v>138</v>
      </c>
      <c r="C76" s="6">
        <v>1000</v>
      </c>
      <c r="D76" s="6">
        <v>891.5</v>
      </c>
      <c r="E76" s="6">
        <f t="shared" si="7"/>
        <v>89.149999999999991</v>
      </c>
    </row>
    <row r="77" spans="1:5" ht="78.75" x14ac:dyDescent="0.25">
      <c r="A77" s="15" t="s">
        <v>139</v>
      </c>
      <c r="B77" s="16" t="s">
        <v>140</v>
      </c>
      <c r="C77" s="14">
        <f>SUM(C78)</f>
        <v>3120.5</v>
      </c>
      <c r="D77" s="14">
        <f>SUM(D78)</f>
        <v>3120.2</v>
      </c>
      <c r="E77" s="14">
        <f t="shared" si="7"/>
        <v>99.99038615606473</v>
      </c>
    </row>
    <row r="78" spans="1:5" ht="47.25" outlineLevel="1" x14ac:dyDescent="0.25">
      <c r="A78" s="15" t="s">
        <v>141</v>
      </c>
      <c r="B78" s="16" t="s">
        <v>142</v>
      </c>
      <c r="C78" s="14">
        <f>SUM(C79)</f>
        <v>3120.5</v>
      </c>
      <c r="D78" s="14">
        <f>SUM(D79)</f>
        <v>3120.2</v>
      </c>
      <c r="E78" s="14">
        <f t="shared" si="7"/>
        <v>99.99038615606473</v>
      </c>
    </row>
    <row r="79" spans="1:5" ht="47.25" outlineLevel="2" x14ac:dyDescent="0.25">
      <c r="A79" s="4" t="s">
        <v>141</v>
      </c>
      <c r="B79" s="5" t="s">
        <v>143</v>
      </c>
      <c r="C79" s="6">
        <v>3120.5</v>
      </c>
      <c r="D79" s="6">
        <v>3120.2</v>
      </c>
      <c r="E79" s="6">
        <f t="shared" si="7"/>
        <v>99.99038615606473</v>
      </c>
    </row>
    <row r="80" spans="1:5" ht="63" x14ac:dyDescent="0.25">
      <c r="A80" s="15" t="s">
        <v>144</v>
      </c>
      <c r="B80" s="16" t="s">
        <v>145</v>
      </c>
      <c r="C80" s="14">
        <f>SUM(C81,C85)</f>
        <v>4023.2</v>
      </c>
      <c r="D80" s="14">
        <f>SUM(D81,D85)</f>
        <v>2906.8999999999996</v>
      </c>
      <c r="E80" s="14">
        <f t="shared" si="7"/>
        <v>72.253430105388745</v>
      </c>
    </row>
    <row r="81" spans="1:5" ht="63" outlineLevel="1" x14ac:dyDescent="0.25">
      <c r="A81" s="15" t="s">
        <v>146</v>
      </c>
      <c r="B81" s="16" t="s">
        <v>147</v>
      </c>
      <c r="C81" s="14">
        <f>SUM(C82:C84)</f>
        <v>934.7</v>
      </c>
      <c r="D81" s="14">
        <f>SUM(D82:D84)</f>
        <v>673.8</v>
      </c>
      <c r="E81" s="14">
        <f t="shared" si="7"/>
        <v>72.08730073820476</v>
      </c>
    </row>
    <row r="82" spans="1:5" ht="63" outlineLevel="2" x14ac:dyDescent="0.25">
      <c r="A82" s="4" t="s">
        <v>148</v>
      </c>
      <c r="B82" s="5" t="s">
        <v>149</v>
      </c>
      <c r="C82" s="6">
        <v>51</v>
      </c>
      <c r="D82" s="6">
        <v>38.4</v>
      </c>
      <c r="E82" s="6">
        <f t="shared" si="7"/>
        <v>75.294117647058826</v>
      </c>
    </row>
    <row r="83" spans="1:5" ht="31.5" outlineLevel="2" x14ac:dyDescent="0.25">
      <c r="A83" s="4" t="s">
        <v>150</v>
      </c>
      <c r="B83" s="5" t="s">
        <v>151</v>
      </c>
      <c r="C83" s="6">
        <v>194</v>
      </c>
      <c r="D83" s="6">
        <v>146.4</v>
      </c>
      <c r="E83" s="6">
        <f t="shared" si="7"/>
        <v>75.463917525773198</v>
      </c>
    </row>
    <row r="84" spans="1:5" ht="47.25" outlineLevel="2" x14ac:dyDescent="0.25">
      <c r="A84" s="4" t="s">
        <v>152</v>
      </c>
      <c r="B84" s="5" t="s">
        <v>153</v>
      </c>
      <c r="C84" s="6">
        <v>689.7</v>
      </c>
      <c r="D84" s="6">
        <v>489</v>
      </c>
      <c r="E84" s="6">
        <f t="shared" si="7"/>
        <v>70.900391474554141</v>
      </c>
    </row>
    <row r="85" spans="1:5" ht="31.5" outlineLevel="1" x14ac:dyDescent="0.25">
      <c r="A85" s="15" t="s">
        <v>154</v>
      </c>
      <c r="B85" s="16" t="s">
        <v>155</v>
      </c>
      <c r="C85" s="14">
        <f>SUM(C86)</f>
        <v>3088.5</v>
      </c>
      <c r="D85" s="14">
        <f>SUM(D86)</f>
        <v>2233.1</v>
      </c>
      <c r="E85" s="14">
        <f t="shared" ref="E85" si="8">D85/C85*100</f>
        <v>72.303707301278934</v>
      </c>
    </row>
    <row r="86" spans="1:5" ht="31.5" outlineLevel="2" x14ac:dyDescent="0.25">
      <c r="A86" s="4" t="s">
        <v>156</v>
      </c>
      <c r="B86" s="5" t="s">
        <v>157</v>
      </c>
      <c r="C86" s="6">
        <v>3088.5</v>
      </c>
      <c r="D86" s="6">
        <v>2233.1</v>
      </c>
      <c r="E86" s="6">
        <f t="shared" si="7"/>
        <v>72.303707301278934</v>
      </c>
    </row>
    <row r="87" spans="1:5" ht="63" x14ac:dyDescent="0.25">
      <c r="A87" s="15" t="s">
        <v>158</v>
      </c>
      <c r="B87" s="16" t="s">
        <v>159</v>
      </c>
      <c r="C87" s="14">
        <f>SUM(C88,C90,C94,C96)</f>
        <v>60572.6</v>
      </c>
      <c r="D87" s="14">
        <f>SUM(D88,D90,D94,D96)</f>
        <v>44125.500000000007</v>
      </c>
      <c r="E87" s="14">
        <f t="shared" ref="E87:E93" si="9">D87/C87*100</f>
        <v>72.84729399101245</v>
      </c>
    </row>
    <row r="88" spans="1:5" ht="47.25" outlineLevel="1" x14ac:dyDescent="0.25">
      <c r="A88" s="15" t="s">
        <v>160</v>
      </c>
      <c r="B88" s="16" t="s">
        <v>161</v>
      </c>
      <c r="C88" s="14">
        <f>SUM(C89)</f>
        <v>342</v>
      </c>
      <c r="D88" s="14">
        <f>SUM(D89)</f>
        <v>270.8</v>
      </c>
      <c r="E88" s="14">
        <f t="shared" si="9"/>
        <v>79.181286549707607</v>
      </c>
    </row>
    <row r="89" spans="1:5" ht="31.5" outlineLevel="2" x14ac:dyDescent="0.25">
      <c r="A89" s="4" t="s">
        <v>162</v>
      </c>
      <c r="B89" s="5" t="s">
        <v>163</v>
      </c>
      <c r="C89" s="6">
        <v>342</v>
      </c>
      <c r="D89" s="6">
        <v>270.8</v>
      </c>
      <c r="E89" s="6">
        <f t="shared" si="9"/>
        <v>79.181286549707607</v>
      </c>
    </row>
    <row r="90" spans="1:5" ht="47.25" outlineLevel="1" x14ac:dyDescent="0.25">
      <c r="A90" s="15" t="s">
        <v>164</v>
      </c>
      <c r="B90" s="16" t="s">
        <v>165</v>
      </c>
      <c r="C90" s="14">
        <f>SUM(C91:C93)</f>
        <v>47575.6</v>
      </c>
      <c r="D90" s="14">
        <f>SUM(D91:D93)</f>
        <v>35809.700000000004</v>
      </c>
      <c r="E90" s="14">
        <f t="shared" si="9"/>
        <v>75.269045477093314</v>
      </c>
    </row>
    <row r="91" spans="1:5" ht="63" outlineLevel="2" x14ac:dyDescent="0.25">
      <c r="A91" s="4" t="s">
        <v>166</v>
      </c>
      <c r="B91" s="5" t="s">
        <v>167</v>
      </c>
      <c r="C91" s="6">
        <v>35377.599999999999</v>
      </c>
      <c r="D91" s="6">
        <v>26683.200000000001</v>
      </c>
      <c r="E91" s="6">
        <f t="shared" si="9"/>
        <v>75.423997105513095</v>
      </c>
    </row>
    <row r="92" spans="1:5" ht="78.75" outlineLevel="2" x14ac:dyDescent="0.25">
      <c r="A92" s="4" t="s">
        <v>168</v>
      </c>
      <c r="B92" s="5" t="s">
        <v>169</v>
      </c>
      <c r="C92" s="6">
        <v>10376</v>
      </c>
      <c r="D92" s="6">
        <v>7781.7</v>
      </c>
      <c r="E92" s="6">
        <f t="shared" si="9"/>
        <v>74.997108712413265</v>
      </c>
    </row>
    <row r="93" spans="1:5" ht="47.25" outlineLevel="2" x14ac:dyDescent="0.25">
      <c r="A93" s="4" t="s">
        <v>170</v>
      </c>
      <c r="B93" s="5" t="s">
        <v>171</v>
      </c>
      <c r="C93" s="6">
        <v>1822</v>
      </c>
      <c r="D93" s="6">
        <v>1344.8</v>
      </c>
      <c r="E93" s="6">
        <f t="shared" si="9"/>
        <v>73.809001097694832</v>
      </c>
    </row>
    <row r="94" spans="1:5" ht="31.5" outlineLevel="1" x14ac:dyDescent="0.25">
      <c r="A94" s="15" t="s">
        <v>172</v>
      </c>
      <c r="B94" s="16" t="s">
        <v>173</v>
      </c>
      <c r="C94" s="14">
        <f>SUM(C95)</f>
        <v>2200</v>
      </c>
      <c r="D94" s="14">
        <f>SUM(D95)</f>
        <v>1249.2</v>
      </c>
      <c r="E94" s="14">
        <f t="shared" ref="E94:E95" si="10">D94/C94*100</f>
        <v>56.781818181818188</v>
      </c>
    </row>
    <row r="95" spans="1:5" ht="63" outlineLevel="2" x14ac:dyDescent="0.25">
      <c r="A95" s="4" t="s">
        <v>174</v>
      </c>
      <c r="B95" s="5" t="s">
        <v>175</v>
      </c>
      <c r="C95" s="6">
        <v>2200</v>
      </c>
      <c r="D95" s="6">
        <v>1249.2</v>
      </c>
      <c r="E95" s="6">
        <f t="shared" si="10"/>
        <v>56.781818181818188</v>
      </c>
    </row>
    <row r="96" spans="1:5" ht="31.5" outlineLevel="1" x14ac:dyDescent="0.25">
      <c r="A96" s="15" t="s">
        <v>176</v>
      </c>
      <c r="B96" s="16" t="s">
        <v>177</v>
      </c>
      <c r="C96" s="14">
        <f>SUM(C97)</f>
        <v>10455</v>
      </c>
      <c r="D96" s="14">
        <f>SUM(D97)</f>
        <v>6795.8</v>
      </c>
      <c r="E96" s="14">
        <f t="shared" ref="E96:E122" si="11">D96/C96*100</f>
        <v>65.000478240076518</v>
      </c>
    </row>
    <row r="97" spans="1:5" outlineLevel="2" x14ac:dyDescent="0.25">
      <c r="A97" s="4" t="s">
        <v>178</v>
      </c>
      <c r="B97" s="5" t="s">
        <v>179</v>
      </c>
      <c r="C97" s="6">
        <v>10455</v>
      </c>
      <c r="D97" s="6">
        <v>6795.8</v>
      </c>
      <c r="E97" s="8">
        <f t="shared" si="11"/>
        <v>65.000478240076518</v>
      </c>
    </row>
    <row r="98" spans="1:5" ht="63" x14ac:dyDescent="0.25">
      <c r="A98" s="15" t="s">
        <v>180</v>
      </c>
      <c r="B98" s="16" t="s">
        <v>181</v>
      </c>
      <c r="C98" s="14">
        <f>SUM(C99,C118,C121)</f>
        <v>34792.600000000006</v>
      </c>
      <c r="D98" s="17">
        <f>SUM(D99,D118,D121)</f>
        <v>23895.899999999998</v>
      </c>
      <c r="E98" s="14">
        <f t="shared" si="11"/>
        <v>68.680983887378332</v>
      </c>
    </row>
    <row r="99" spans="1:5" ht="31.5" outlineLevel="1" x14ac:dyDescent="0.25">
      <c r="A99" s="15" t="s">
        <v>182</v>
      </c>
      <c r="B99" s="16" t="s">
        <v>183</v>
      </c>
      <c r="C99" s="14">
        <f>SUM(C100:C117)</f>
        <v>19725.600000000002</v>
      </c>
      <c r="D99" s="17">
        <f>SUM(D100:D117)</f>
        <v>11870.099999999997</v>
      </c>
      <c r="E99" s="14">
        <f t="shared" si="11"/>
        <v>60.176116315853491</v>
      </c>
    </row>
    <row r="100" spans="1:5" ht="47.25" outlineLevel="2" x14ac:dyDescent="0.25">
      <c r="A100" s="4" t="s">
        <v>184</v>
      </c>
      <c r="B100" s="5" t="s">
        <v>185</v>
      </c>
      <c r="C100" s="6">
        <v>2119.9</v>
      </c>
      <c r="D100" s="6">
        <v>1192.5</v>
      </c>
      <c r="E100" s="9">
        <f t="shared" si="11"/>
        <v>56.252653427048436</v>
      </c>
    </row>
    <row r="101" spans="1:5" ht="47.25" outlineLevel="2" x14ac:dyDescent="0.25">
      <c r="A101" s="4" t="s">
        <v>186</v>
      </c>
      <c r="B101" s="5" t="s">
        <v>187</v>
      </c>
      <c r="C101" s="6">
        <v>6810.7</v>
      </c>
      <c r="D101" s="6">
        <v>5148.1000000000004</v>
      </c>
      <c r="E101" s="6">
        <f t="shared" si="11"/>
        <v>75.588412351153352</v>
      </c>
    </row>
    <row r="102" spans="1:5" ht="94.5" outlineLevel="2" x14ac:dyDescent="0.25">
      <c r="A102" s="4" t="s">
        <v>188</v>
      </c>
      <c r="B102" s="5" t="s">
        <v>189</v>
      </c>
      <c r="C102" s="6">
        <v>2771.6</v>
      </c>
      <c r="D102" s="6">
        <v>1876.3</v>
      </c>
      <c r="E102" s="6">
        <f t="shared" si="11"/>
        <v>67.697358926251979</v>
      </c>
    </row>
    <row r="103" spans="1:5" ht="47.25" outlineLevel="2" x14ac:dyDescent="0.25">
      <c r="A103" s="4" t="s">
        <v>190</v>
      </c>
      <c r="B103" s="5" t="s">
        <v>191</v>
      </c>
      <c r="C103" s="6">
        <v>673</v>
      </c>
      <c r="D103" s="6">
        <v>460.8</v>
      </c>
      <c r="E103" s="6">
        <f t="shared" si="11"/>
        <v>68.469539375928676</v>
      </c>
    </row>
    <row r="104" spans="1:5" ht="47.25" outlineLevel="2" x14ac:dyDescent="0.25">
      <c r="A104" s="4" t="s">
        <v>192</v>
      </c>
      <c r="B104" s="5" t="s">
        <v>193</v>
      </c>
      <c r="C104" s="6">
        <v>172.8</v>
      </c>
      <c r="D104" s="6">
        <v>172.8</v>
      </c>
      <c r="E104" s="6">
        <f t="shared" si="11"/>
        <v>100</v>
      </c>
    </row>
    <row r="105" spans="1:5" outlineLevel="2" x14ac:dyDescent="0.25">
      <c r="A105" s="4" t="s">
        <v>194</v>
      </c>
      <c r="B105" s="5" t="s">
        <v>195</v>
      </c>
      <c r="C105" s="6">
        <v>50</v>
      </c>
      <c r="D105" s="6">
        <v>23.8</v>
      </c>
      <c r="E105" s="6">
        <f t="shared" si="11"/>
        <v>47.6</v>
      </c>
    </row>
    <row r="106" spans="1:5" ht="31.5" outlineLevel="2" x14ac:dyDescent="0.25">
      <c r="A106" s="4" t="s">
        <v>196</v>
      </c>
      <c r="B106" s="5" t="s">
        <v>197</v>
      </c>
      <c r="C106" s="6">
        <v>1350</v>
      </c>
      <c r="D106" s="6">
        <v>841.6</v>
      </c>
      <c r="E106" s="6">
        <f t="shared" si="11"/>
        <v>62.340740740740742</v>
      </c>
    </row>
    <row r="107" spans="1:5" ht="63" outlineLevel="2" x14ac:dyDescent="0.25">
      <c r="A107" s="4" t="s">
        <v>198</v>
      </c>
      <c r="B107" s="5" t="s">
        <v>199</v>
      </c>
      <c r="C107" s="6">
        <v>150</v>
      </c>
      <c r="D107" s="6">
        <v>150</v>
      </c>
      <c r="E107" s="6">
        <f t="shared" si="11"/>
        <v>100</v>
      </c>
    </row>
    <row r="108" spans="1:5" ht="31.5" outlineLevel="2" x14ac:dyDescent="0.25">
      <c r="A108" s="4" t="s">
        <v>200</v>
      </c>
      <c r="B108" s="5" t="s">
        <v>201</v>
      </c>
      <c r="C108" s="6">
        <v>87.2</v>
      </c>
      <c r="D108" s="6">
        <v>72</v>
      </c>
      <c r="E108" s="6">
        <f t="shared" si="11"/>
        <v>82.568807339449535</v>
      </c>
    </row>
    <row r="109" spans="1:5" ht="31.5" outlineLevel="2" x14ac:dyDescent="0.25">
      <c r="A109" s="4" t="s">
        <v>202</v>
      </c>
      <c r="B109" s="5" t="s">
        <v>203</v>
      </c>
      <c r="C109" s="6">
        <v>113.4</v>
      </c>
      <c r="D109" s="6">
        <v>111.8</v>
      </c>
      <c r="E109" s="6">
        <f t="shared" si="11"/>
        <v>98.58906525573191</v>
      </c>
    </row>
    <row r="110" spans="1:5" ht="63" outlineLevel="2" x14ac:dyDescent="0.25">
      <c r="A110" s="4" t="s">
        <v>204</v>
      </c>
      <c r="B110" s="5" t="s">
        <v>205</v>
      </c>
      <c r="C110" s="6">
        <v>801.1</v>
      </c>
      <c r="D110" s="6">
        <v>786.7</v>
      </c>
      <c r="E110" s="6">
        <f t="shared" si="11"/>
        <v>98.20247160154787</v>
      </c>
    </row>
    <row r="111" spans="1:5" ht="31.5" outlineLevel="2" x14ac:dyDescent="0.25">
      <c r="A111" s="4" t="s">
        <v>206</v>
      </c>
      <c r="B111" s="5" t="s">
        <v>207</v>
      </c>
      <c r="C111" s="6">
        <v>500</v>
      </c>
      <c r="D111" s="6">
        <v>454.8</v>
      </c>
      <c r="E111" s="6">
        <f t="shared" si="11"/>
        <v>90.960000000000008</v>
      </c>
    </row>
    <row r="112" spans="1:5" ht="31.5" outlineLevel="2" x14ac:dyDescent="0.25">
      <c r="A112" s="4" t="s">
        <v>208</v>
      </c>
      <c r="B112" s="5" t="s">
        <v>209</v>
      </c>
      <c r="C112" s="6">
        <v>99</v>
      </c>
      <c r="D112" s="6">
        <v>99</v>
      </c>
      <c r="E112" s="6">
        <f t="shared" si="11"/>
        <v>100</v>
      </c>
    </row>
    <row r="113" spans="1:5" ht="47.25" outlineLevel="2" x14ac:dyDescent="0.25">
      <c r="A113" s="4" t="s">
        <v>210</v>
      </c>
      <c r="B113" s="5" t="s">
        <v>211</v>
      </c>
      <c r="C113" s="6">
        <v>2000</v>
      </c>
      <c r="D113" s="6">
        <v>0</v>
      </c>
      <c r="E113" s="6">
        <f t="shared" si="11"/>
        <v>0</v>
      </c>
    </row>
    <row r="114" spans="1:5" ht="31.5" outlineLevel="2" x14ac:dyDescent="0.25">
      <c r="A114" s="4" t="s">
        <v>212</v>
      </c>
      <c r="B114" s="5" t="s">
        <v>213</v>
      </c>
      <c r="C114" s="6">
        <v>447</v>
      </c>
      <c r="D114" s="6">
        <v>400</v>
      </c>
      <c r="E114" s="6">
        <f t="shared" si="11"/>
        <v>89.485458612975393</v>
      </c>
    </row>
    <row r="115" spans="1:5" ht="31.5" outlineLevel="2" x14ac:dyDescent="0.25">
      <c r="A115" s="4" t="s">
        <v>214</v>
      </c>
      <c r="B115" s="5" t="s">
        <v>215</v>
      </c>
      <c r="C115" s="6">
        <v>50</v>
      </c>
      <c r="D115" s="6">
        <v>50</v>
      </c>
      <c r="E115" s="6">
        <f t="shared" si="11"/>
        <v>100</v>
      </c>
    </row>
    <row r="116" spans="1:5" ht="47.25" outlineLevel="2" x14ac:dyDescent="0.25">
      <c r="A116" s="4" t="s">
        <v>216</v>
      </c>
      <c r="B116" s="5" t="s">
        <v>217</v>
      </c>
      <c r="C116" s="6">
        <v>29.9</v>
      </c>
      <c r="D116" s="6">
        <v>29.9</v>
      </c>
      <c r="E116" s="6">
        <f t="shared" si="11"/>
        <v>100</v>
      </c>
    </row>
    <row r="117" spans="1:5" ht="47.25" outlineLevel="2" x14ac:dyDescent="0.25">
      <c r="A117" s="4" t="s">
        <v>218</v>
      </c>
      <c r="B117" s="5" t="s">
        <v>219</v>
      </c>
      <c r="C117" s="6">
        <v>1500</v>
      </c>
      <c r="D117" s="6">
        <v>0</v>
      </c>
      <c r="E117" s="6">
        <f t="shared" si="11"/>
        <v>0</v>
      </c>
    </row>
    <row r="118" spans="1:5" ht="31.5" outlineLevel="1" x14ac:dyDescent="0.25">
      <c r="A118" s="15" t="s">
        <v>220</v>
      </c>
      <c r="B118" s="16" t="s">
        <v>221</v>
      </c>
      <c r="C118" s="14">
        <f>SUM(C119:C120)</f>
        <v>851</v>
      </c>
      <c r="D118" s="14">
        <f>SUM(D119:D120)</f>
        <v>645.20000000000005</v>
      </c>
      <c r="E118" s="14">
        <f t="shared" si="11"/>
        <v>75.816686251468866</v>
      </c>
    </row>
    <row r="119" spans="1:5" outlineLevel="2" x14ac:dyDescent="0.25">
      <c r="A119" s="4" t="s">
        <v>222</v>
      </c>
      <c r="B119" s="5" t="s">
        <v>223</v>
      </c>
      <c r="C119" s="6">
        <v>64</v>
      </c>
      <c r="D119" s="6">
        <v>55</v>
      </c>
      <c r="E119" s="6">
        <f t="shared" si="11"/>
        <v>85.9375</v>
      </c>
    </row>
    <row r="120" spans="1:5" ht="31.5" outlineLevel="2" x14ac:dyDescent="0.25">
      <c r="A120" s="4" t="s">
        <v>224</v>
      </c>
      <c r="B120" s="5" t="s">
        <v>225</v>
      </c>
      <c r="C120" s="6">
        <v>787</v>
      </c>
      <c r="D120" s="6">
        <v>590.20000000000005</v>
      </c>
      <c r="E120" s="6">
        <f t="shared" si="11"/>
        <v>74.993646759847536</v>
      </c>
    </row>
    <row r="121" spans="1:5" ht="63" outlineLevel="1" x14ac:dyDescent="0.25">
      <c r="A121" s="15" t="s">
        <v>226</v>
      </c>
      <c r="B121" s="16" t="s">
        <v>227</v>
      </c>
      <c r="C121" s="14">
        <f>SUM(C122)</f>
        <v>14216</v>
      </c>
      <c r="D121" s="14">
        <f>SUM(D122)</f>
        <v>11380.6</v>
      </c>
      <c r="E121" s="14">
        <f t="shared" ref="E121" si="12">D121/C121*100</f>
        <v>80.054867754642657</v>
      </c>
    </row>
    <row r="122" spans="1:5" ht="63" outlineLevel="2" x14ac:dyDescent="0.25">
      <c r="A122" s="4" t="s">
        <v>226</v>
      </c>
      <c r="B122" s="5" t="s">
        <v>228</v>
      </c>
      <c r="C122" s="6">
        <v>14216</v>
      </c>
      <c r="D122" s="6">
        <v>11380.6</v>
      </c>
      <c r="E122" s="6">
        <f t="shared" si="11"/>
        <v>80.054867754642657</v>
      </c>
    </row>
    <row r="123" spans="1:5" ht="63" x14ac:dyDescent="0.25">
      <c r="A123" s="15" t="s">
        <v>229</v>
      </c>
      <c r="B123" s="16" t="s">
        <v>230</v>
      </c>
      <c r="C123" s="14">
        <f>SUM(C124,C128,C131)</f>
        <v>2072.1</v>
      </c>
      <c r="D123" s="14">
        <f>SUM(D124,D128,D131)</f>
        <v>1450.6</v>
      </c>
      <c r="E123" s="14">
        <f>D123/C123*100</f>
        <v>70.006273828483174</v>
      </c>
    </row>
    <row r="124" spans="1:5" ht="31.5" outlineLevel="1" x14ac:dyDescent="0.25">
      <c r="A124" s="15" t="s">
        <v>231</v>
      </c>
      <c r="B124" s="16" t="s">
        <v>232</v>
      </c>
      <c r="C124" s="14">
        <f>SUM(C125:C127)</f>
        <v>801.6</v>
      </c>
      <c r="D124" s="14">
        <f>SUM(D125:D127)</f>
        <v>606.4</v>
      </c>
      <c r="E124" s="14">
        <f>D124/C124*100</f>
        <v>75.648702594810374</v>
      </c>
    </row>
    <row r="125" spans="1:5" ht="47.25" outlineLevel="2" x14ac:dyDescent="0.25">
      <c r="A125" s="4" t="s">
        <v>233</v>
      </c>
      <c r="B125" s="5" t="s">
        <v>234</v>
      </c>
      <c r="C125" s="6">
        <v>311.10000000000002</v>
      </c>
      <c r="D125" s="6">
        <v>260.2</v>
      </c>
      <c r="E125" s="6">
        <f t="shared" ref="E125:E147" si="13">D125/C125*100</f>
        <v>83.63870138219221</v>
      </c>
    </row>
    <row r="126" spans="1:5" ht="63" outlineLevel="2" x14ac:dyDescent="0.25">
      <c r="A126" s="4" t="s">
        <v>235</v>
      </c>
      <c r="B126" s="5" t="s">
        <v>236</v>
      </c>
      <c r="C126" s="6">
        <v>395.4</v>
      </c>
      <c r="D126" s="6">
        <v>274.2</v>
      </c>
      <c r="E126" s="6">
        <f t="shared" si="13"/>
        <v>69.347496206373293</v>
      </c>
    </row>
    <row r="127" spans="1:5" ht="31.5" outlineLevel="2" x14ac:dyDescent="0.25">
      <c r="A127" s="4" t="s">
        <v>237</v>
      </c>
      <c r="B127" s="5" t="s">
        <v>238</v>
      </c>
      <c r="C127" s="6">
        <v>95.1</v>
      </c>
      <c r="D127" s="6">
        <v>72</v>
      </c>
      <c r="E127" s="6">
        <f t="shared" si="13"/>
        <v>75.709779179810738</v>
      </c>
    </row>
    <row r="128" spans="1:5" ht="63" outlineLevel="1" x14ac:dyDescent="0.25">
      <c r="A128" s="15" t="s">
        <v>239</v>
      </c>
      <c r="B128" s="16" t="s">
        <v>240</v>
      </c>
      <c r="C128" s="14">
        <f>SUM(C129:C130)</f>
        <v>253.6</v>
      </c>
      <c r="D128" s="14">
        <f>SUM(D129:D130)</f>
        <v>121.7</v>
      </c>
      <c r="E128" s="14">
        <f>D128/C128*100</f>
        <v>47.988958990536275</v>
      </c>
    </row>
    <row r="129" spans="1:5" ht="47.25" outlineLevel="2" x14ac:dyDescent="0.25">
      <c r="A129" s="4" t="s">
        <v>241</v>
      </c>
      <c r="B129" s="5" t="s">
        <v>242</v>
      </c>
      <c r="C129" s="6">
        <v>90</v>
      </c>
      <c r="D129" s="6">
        <v>0</v>
      </c>
      <c r="E129" s="6">
        <f t="shared" si="13"/>
        <v>0</v>
      </c>
    </row>
    <row r="130" spans="1:5" ht="47.25" outlineLevel="2" x14ac:dyDescent="0.25">
      <c r="A130" s="4" t="s">
        <v>243</v>
      </c>
      <c r="B130" s="5" t="s">
        <v>244</v>
      </c>
      <c r="C130" s="6">
        <v>163.6</v>
      </c>
      <c r="D130" s="6">
        <v>121.7</v>
      </c>
      <c r="E130" s="6">
        <f t="shared" si="13"/>
        <v>74.388753056234719</v>
      </c>
    </row>
    <row r="131" spans="1:5" ht="31.5" outlineLevel="1" x14ac:dyDescent="0.25">
      <c r="A131" s="15" t="s">
        <v>245</v>
      </c>
      <c r="B131" s="16" t="s">
        <v>246</v>
      </c>
      <c r="C131" s="14">
        <f>SUM(C132:C133)</f>
        <v>1016.9</v>
      </c>
      <c r="D131" s="14">
        <f>SUM(D132:D133)</f>
        <v>722.5</v>
      </c>
      <c r="E131" s="14">
        <f>D131/C131*100</f>
        <v>71.049267381256769</v>
      </c>
    </row>
    <row r="132" spans="1:5" outlineLevel="2" x14ac:dyDescent="0.25">
      <c r="A132" s="4" t="s">
        <v>247</v>
      </c>
      <c r="B132" s="5" t="s">
        <v>248</v>
      </c>
      <c r="C132" s="6">
        <v>406.9</v>
      </c>
      <c r="D132" s="6">
        <v>268.5</v>
      </c>
      <c r="E132" s="6">
        <f t="shared" si="13"/>
        <v>65.986728926026046</v>
      </c>
    </row>
    <row r="133" spans="1:5" ht="31.5" outlineLevel="2" x14ac:dyDescent="0.25">
      <c r="A133" s="4" t="s">
        <v>249</v>
      </c>
      <c r="B133" s="5" t="s">
        <v>250</v>
      </c>
      <c r="C133" s="6">
        <v>610</v>
      </c>
      <c r="D133" s="6">
        <v>454</v>
      </c>
      <c r="E133" s="6">
        <f t="shared" si="13"/>
        <v>74.426229508196712</v>
      </c>
    </row>
    <row r="134" spans="1:5" ht="31.5" x14ac:dyDescent="0.25">
      <c r="A134" s="15" t="s">
        <v>251</v>
      </c>
      <c r="B134" s="16" t="s">
        <v>252</v>
      </c>
      <c r="C134" s="14">
        <f>SUM(C135)</f>
        <v>85</v>
      </c>
      <c r="D134" s="14">
        <f>SUM(D135)</f>
        <v>0</v>
      </c>
      <c r="E134" s="14">
        <f t="shared" si="13"/>
        <v>0</v>
      </c>
    </row>
    <row r="135" spans="1:5" ht="78.75" outlineLevel="1" x14ac:dyDescent="0.25">
      <c r="A135" s="15" t="s">
        <v>253</v>
      </c>
      <c r="B135" s="16" t="s">
        <v>254</v>
      </c>
      <c r="C135" s="14">
        <f>SUM(C136)</f>
        <v>85</v>
      </c>
      <c r="D135" s="14">
        <f>SUM(D136)</f>
        <v>0</v>
      </c>
      <c r="E135" s="14">
        <f t="shared" si="13"/>
        <v>0</v>
      </c>
    </row>
    <row r="136" spans="1:5" ht="47.25" outlineLevel="2" x14ac:dyDescent="0.25">
      <c r="A136" s="4" t="s">
        <v>533</v>
      </c>
      <c r="B136" s="5" t="s">
        <v>255</v>
      </c>
      <c r="C136" s="6">
        <v>85</v>
      </c>
      <c r="D136" s="6">
        <v>0</v>
      </c>
      <c r="E136" s="6">
        <f t="shared" si="13"/>
        <v>0</v>
      </c>
    </row>
    <row r="137" spans="1:5" ht="63" x14ac:dyDescent="0.25">
      <c r="A137" s="15" t="s">
        <v>256</v>
      </c>
      <c r="B137" s="16" t="s">
        <v>257</v>
      </c>
      <c r="C137" s="14">
        <f>SUM(C138,C141,C143)</f>
        <v>1643.9</v>
      </c>
      <c r="D137" s="14">
        <f>SUM(D138,D141,D143)</f>
        <v>1211</v>
      </c>
      <c r="E137" s="14">
        <f t="shared" si="13"/>
        <v>73.666281403978346</v>
      </c>
    </row>
    <row r="138" spans="1:5" ht="63" outlineLevel="1" x14ac:dyDescent="0.25">
      <c r="A138" s="15" t="s">
        <v>258</v>
      </c>
      <c r="B138" s="16" t="s">
        <v>259</v>
      </c>
      <c r="C138" s="14">
        <f>SUM(C139:C140)</f>
        <v>491.5</v>
      </c>
      <c r="D138" s="14">
        <f>SUM(D139:D140)</f>
        <v>141.1</v>
      </c>
      <c r="E138" s="14">
        <f t="shared" si="13"/>
        <v>28.708036622583926</v>
      </c>
    </row>
    <row r="139" spans="1:5" ht="63" outlineLevel="2" x14ac:dyDescent="0.25">
      <c r="A139" s="4" t="s">
        <v>260</v>
      </c>
      <c r="B139" s="5" t="s">
        <v>261</v>
      </c>
      <c r="C139" s="6">
        <v>300</v>
      </c>
      <c r="D139" s="6">
        <v>0</v>
      </c>
      <c r="E139" s="6">
        <f t="shared" si="13"/>
        <v>0</v>
      </c>
    </row>
    <row r="140" spans="1:5" ht="31.5" outlineLevel="2" x14ac:dyDescent="0.25">
      <c r="A140" s="4" t="s">
        <v>262</v>
      </c>
      <c r="B140" s="5" t="s">
        <v>263</v>
      </c>
      <c r="C140" s="6">
        <v>191.5</v>
      </c>
      <c r="D140" s="6">
        <v>141.1</v>
      </c>
      <c r="E140" s="6">
        <f t="shared" si="13"/>
        <v>73.681462140992153</v>
      </c>
    </row>
    <row r="141" spans="1:5" ht="47.25" outlineLevel="1" x14ac:dyDescent="0.25">
      <c r="A141" s="15" t="s">
        <v>264</v>
      </c>
      <c r="B141" s="16" t="s">
        <v>265</v>
      </c>
      <c r="C141" s="14">
        <f>SUM(C142)</f>
        <v>202</v>
      </c>
      <c r="D141" s="14">
        <f>SUM(D142)</f>
        <v>188</v>
      </c>
      <c r="E141" s="14">
        <f t="shared" ref="E141" si="14">D141/C141*100</f>
        <v>93.069306930693074</v>
      </c>
    </row>
    <row r="142" spans="1:5" ht="31.5" outlineLevel="2" x14ac:dyDescent="0.25">
      <c r="A142" s="4" t="s">
        <v>266</v>
      </c>
      <c r="B142" s="5" t="s">
        <v>267</v>
      </c>
      <c r="C142" s="6">
        <v>202</v>
      </c>
      <c r="D142" s="6">
        <v>188</v>
      </c>
      <c r="E142" s="6">
        <f t="shared" si="13"/>
        <v>93.069306930693074</v>
      </c>
    </row>
    <row r="143" spans="1:5" ht="47.25" outlineLevel="1" x14ac:dyDescent="0.25">
      <c r="A143" s="15" t="s">
        <v>268</v>
      </c>
      <c r="B143" s="16" t="s">
        <v>269</v>
      </c>
      <c r="C143" s="14">
        <f>SUM(C144:C145)</f>
        <v>950.4</v>
      </c>
      <c r="D143" s="14">
        <f>SUM(D144:D145)</f>
        <v>881.9</v>
      </c>
      <c r="E143" s="14">
        <f t="shared" ref="E143" si="15">D143/C143*100</f>
        <v>92.792508417508415</v>
      </c>
    </row>
    <row r="144" spans="1:5" ht="31.5" outlineLevel="2" x14ac:dyDescent="0.25">
      <c r="A144" s="4" t="s">
        <v>270</v>
      </c>
      <c r="B144" s="5" t="s">
        <v>271</v>
      </c>
      <c r="C144" s="6">
        <v>807.3</v>
      </c>
      <c r="D144" s="6">
        <v>745.3</v>
      </c>
      <c r="E144" s="6">
        <f t="shared" si="13"/>
        <v>92.320079276601021</v>
      </c>
    </row>
    <row r="145" spans="1:5" outlineLevel="2" x14ac:dyDescent="0.25">
      <c r="A145" s="4" t="s">
        <v>272</v>
      </c>
      <c r="B145" s="5" t="s">
        <v>273</v>
      </c>
      <c r="C145" s="6">
        <v>143.1</v>
      </c>
      <c r="D145" s="6">
        <v>136.6</v>
      </c>
      <c r="E145" s="6">
        <f t="shared" si="13"/>
        <v>95.457721872816208</v>
      </c>
    </row>
    <row r="146" spans="1:5" ht="63" x14ac:dyDescent="0.25">
      <c r="A146" s="15" t="s">
        <v>274</v>
      </c>
      <c r="B146" s="16" t="s">
        <v>275</v>
      </c>
      <c r="C146" s="14">
        <f>SUM(C147,C155)</f>
        <v>2424.1000000000004</v>
      </c>
      <c r="D146" s="14">
        <f>SUM(D147,D155)</f>
        <v>1471</v>
      </c>
      <c r="E146" s="14">
        <f t="shared" si="13"/>
        <v>60.682315086011293</v>
      </c>
    </row>
    <row r="147" spans="1:5" ht="47.25" outlineLevel="1" x14ac:dyDescent="0.25">
      <c r="A147" s="15" t="s">
        <v>276</v>
      </c>
      <c r="B147" s="16" t="s">
        <v>277</v>
      </c>
      <c r="C147" s="14">
        <f>SUM(C148:C154)</f>
        <v>2403.1000000000004</v>
      </c>
      <c r="D147" s="14">
        <f>SUM(D148:D154)</f>
        <v>1471</v>
      </c>
      <c r="E147" s="14">
        <f t="shared" si="13"/>
        <v>61.212600391161409</v>
      </c>
    </row>
    <row r="148" spans="1:5" ht="31.5" outlineLevel="2" x14ac:dyDescent="0.25">
      <c r="A148" s="4" t="s">
        <v>278</v>
      </c>
      <c r="B148" s="5" t="s">
        <v>279</v>
      </c>
      <c r="C148" s="6">
        <v>38</v>
      </c>
      <c r="D148" s="6">
        <v>38</v>
      </c>
      <c r="E148" s="6">
        <f t="shared" ref="E148:E161" si="16">D148/C148*100</f>
        <v>100</v>
      </c>
    </row>
    <row r="149" spans="1:5" ht="47.25" outlineLevel="2" x14ac:dyDescent="0.25">
      <c r="A149" s="4" t="s">
        <v>280</v>
      </c>
      <c r="B149" s="5" t="s">
        <v>281</v>
      </c>
      <c r="C149" s="6">
        <v>35</v>
      </c>
      <c r="D149" s="6">
        <v>35</v>
      </c>
      <c r="E149" s="6">
        <f t="shared" si="16"/>
        <v>100</v>
      </c>
    </row>
    <row r="150" spans="1:5" ht="31.5" outlineLevel="2" x14ac:dyDescent="0.25">
      <c r="A150" s="4" t="s">
        <v>282</v>
      </c>
      <c r="B150" s="5" t="s">
        <v>283</v>
      </c>
      <c r="C150" s="6">
        <v>50</v>
      </c>
      <c r="D150" s="6">
        <v>24</v>
      </c>
      <c r="E150" s="6">
        <f t="shared" si="16"/>
        <v>48</v>
      </c>
    </row>
    <row r="151" spans="1:5" outlineLevel="2" x14ac:dyDescent="0.25">
      <c r="A151" s="4" t="s">
        <v>284</v>
      </c>
      <c r="B151" s="5" t="s">
        <v>285</v>
      </c>
      <c r="C151" s="6">
        <v>600</v>
      </c>
      <c r="D151" s="6">
        <v>386</v>
      </c>
      <c r="E151" s="6">
        <f t="shared" si="16"/>
        <v>64.333333333333329</v>
      </c>
    </row>
    <row r="152" spans="1:5" ht="31.5" outlineLevel="2" x14ac:dyDescent="0.25">
      <c r="A152" s="4" t="s">
        <v>286</v>
      </c>
      <c r="B152" s="5" t="s">
        <v>287</v>
      </c>
      <c r="C152" s="6">
        <v>416.4</v>
      </c>
      <c r="D152" s="6">
        <v>416.4</v>
      </c>
      <c r="E152" s="6">
        <f t="shared" si="16"/>
        <v>100</v>
      </c>
    </row>
    <row r="153" spans="1:5" ht="63" outlineLevel="2" x14ac:dyDescent="0.25">
      <c r="A153" s="4" t="s">
        <v>288</v>
      </c>
      <c r="B153" s="5" t="s">
        <v>289</v>
      </c>
      <c r="C153" s="6">
        <v>300</v>
      </c>
      <c r="D153" s="6">
        <v>0</v>
      </c>
      <c r="E153" s="6">
        <f t="shared" si="16"/>
        <v>0</v>
      </c>
    </row>
    <row r="154" spans="1:5" ht="31.5" outlineLevel="2" x14ac:dyDescent="0.25">
      <c r="A154" s="4" t="s">
        <v>290</v>
      </c>
      <c r="B154" s="5" t="s">
        <v>291</v>
      </c>
      <c r="C154" s="6">
        <v>963.7</v>
      </c>
      <c r="D154" s="6">
        <v>571.6</v>
      </c>
      <c r="E154" s="6">
        <f t="shared" si="16"/>
        <v>59.313064231607349</v>
      </c>
    </row>
    <row r="155" spans="1:5" ht="47.25" outlineLevel="1" x14ac:dyDescent="0.25">
      <c r="A155" s="15" t="s">
        <v>292</v>
      </c>
      <c r="B155" s="16" t="s">
        <v>293</v>
      </c>
      <c r="C155" s="14">
        <f>SUM(C156)</f>
        <v>21</v>
      </c>
      <c r="D155" s="14">
        <f>SUM(D156)</f>
        <v>0</v>
      </c>
      <c r="E155" s="14">
        <f t="shared" si="16"/>
        <v>0</v>
      </c>
    </row>
    <row r="156" spans="1:5" ht="94.5" outlineLevel="2" x14ac:dyDescent="0.25">
      <c r="A156" s="4" t="s">
        <v>294</v>
      </c>
      <c r="B156" s="5" t="s">
        <v>295</v>
      </c>
      <c r="C156" s="6">
        <v>21</v>
      </c>
      <c r="D156" s="6">
        <v>0</v>
      </c>
      <c r="E156" s="6">
        <f t="shared" ref="E156" si="17">D156/C156*100</f>
        <v>0</v>
      </c>
    </row>
    <row r="157" spans="1:5" ht="63" x14ac:dyDescent="0.25">
      <c r="A157" s="15" t="s">
        <v>296</v>
      </c>
      <c r="B157" s="16" t="s">
        <v>297</v>
      </c>
      <c r="C157" s="14">
        <f>SUM(C158,C162,C172,C175)</f>
        <v>24221.3</v>
      </c>
      <c r="D157" s="14">
        <f>SUM(D158,D162,D172,D175)</f>
        <v>17828.099999999999</v>
      </c>
      <c r="E157" s="14">
        <f t="shared" si="16"/>
        <v>73.605050100531344</v>
      </c>
    </row>
    <row r="158" spans="1:5" ht="31.5" outlineLevel="1" x14ac:dyDescent="0.25">
      <c r="A158" s="15" t="s">
        <v>298</v>
      </c>
      <c r="B158" s="16" t="s">
        <v>299</v>
      </c>
      <c r="C158" s="14">
        <f>SUM(C159:C161)</f>
        <v>12741.5</v>
      </c>
      <c r="D158" s="14">
        <f>SUM(D159:D161)</f>
        <v>9123.4999999999982</v>
      </c>
      <c r="E158" s="14">
        <f t="shared" si="16"/>
        <v>71.604599144527711</v>
      </c>
    </row>
    <row r="159" spans="1:5" ht="47.25" outlineLevel="2" x14ac:dyDescent="0.25">
      <c r="A159" s="4" t="s">
        <v>300</v>
      </c>
      <c r="B159" s="5" t="s">
        <v>301</v>
      </c>
      <c r="C159" s="6">
        <v>8740.7000000000007</v>
      </c>
      <c r="D159" s="6">
        <v>6330.9</v>
      </c>
      <c r="E159" s="6">
        <f t="shared" si="16"/>
        <v>72.430125733636885</v>
      </c>
    </row>
    <row r="160" spans="1:5" outlineLevel="2" x14ac:dyDescent="0.25">
      <c r="A160" s="4" t="s">
        <v>302</v>
      </c>
      <c r="B160" s="5" t="s">
        <v>303</v>
      </c>
      <c r="C160" s="6">
        <v>2726.5</v>
      </c>
      <c r="D160" s="6">
        <v>1868.3</v>
      </c>
      <c r="E160" s="6">
        <f t="shared" si="16"/>
        <v>68.523748395378689</v>
      </c>
    </row>
    <row r="161" spans="1:5" ht="47.25" outlineLevel="2" x14ac:dyDescent="0.25">
      <c r="A161" s="4" t="s">
        <v>304</v>
      </c>
      <c r="B161" s="5" t="s">
        <v>305</v>
      </c>
      <c r="C161" s="6">
        <v>1274.3</v>
      </c>
      <c r="D161" s="6">
        <v>924.3</v>
      </c>
      <c r="E161" s="6">
        <f t="shared" si="16"/>
        <v>72.533940202464095</v>
      </c>
    </row>
    <row r="162" spans="1:5" ht="31.5" outlineLevel="1" x14ac:dyDescent="0.25">
      <c r="A162" s="15" t="s">
        <v>306</v>
      </c>
      <c r="B162" s="16" t="s">
        <v>307</v>
      </c>
      <c r="C162" s="14">
        <f>SUM(C163:C171)</f>
        <v>6340.8</v>
      </c>
      <c r="D162" s="14">
        <f>SUM(D163:D171)</f>
        <v>4320.2</v>
      </c>
      <c r="E162" s="14">
        <f t="shared" ref="E162:E177" si="18">D162/C162*100</f>
        <v>68.133358566742359</v>
      </c>
    </row>
    <row r="163" spans="1:5" ht="47.25" outlineLevel="2" x14ac:dyDescent="0.25">
      <c r="A163" s="4" t="s">
        <v>308</v>
      </c>
      <c r="B163" s="5" t="s">
        <v>309</v>
      </c>
      <c r="C163" s="6">
        <v>44</v>
      </c>
      <c r="D163" s="6">
        <v>17</v>
      </c>
      <c r="E163" s="6">
        <f t="shared" si="18"/>
        <v>38.636363636363633</v>
      </c>
    </row>
    <row r="164" spans="1:5" ht="31.5" outlineLevel="2" x14ac:dyDescent="0.25">
      <c r="A164" s="4" t="s">
        <v>310</v>
      </c>
      <c r="B164" s="5" t="s">
        <v>311</v>
      </c>
      <c r="C164" s="6">
        <v>47</v>
      </c>
      <c r="D164" s="6">
        <v>37.200000000000003</v>
      </c>
      <c r="E164" s="6">
        <f t="shared" si="18"/>
        <v>79.148936170212764</v>
      </c>
    </row>
    <row r="165" spans="1:5" ht="31.5" outlineLevel="2" x14ac:dyDescent="0.25">
      <c r="A165" s="4" t="s">
        <v>312</v>
      </c>
      <c r="B165" s="5" t="s">
        <v>313</v>
      </c>
      <c r="C165" s="6">
        <v>32</v>
      </c>
      <c r="D165" s="6">
        <v>32</v>
      </c>
      <c r="E165" s="6">
        <f t="shared" si="18"/>
        <v>100</v>
      </c>
    </row>
    <row r="166" spans="1:5" ht="31.5" outlineLevel="2" x14ac:dyDescent="0.25">
      <c r="A166" s="4" t="s">
        <v>314</v>
      </c>
      <c r="B166" s="5" t="s">
        <v>315</v>
      </c>
      <c r="C166" s="6">
        <v>20</v>
      </c>
      <c r="D166" s="6">
        <v>20</v>
      </c>
      <c r="E166" s="6">
        <f t="shared" si="18"/>
        <v>100</v>
      </c>
    </row>
    <row r="167" spans="1:5" ht="31.5" outlineLevel="2" x14ac:dyDescent="0.25">
      <c r="A167" s="4" t="s">
        <v>316</v>
      </c>
      <c r="B167" s="5" t="s">
        <v>317</v>
      </c>
      <c r="C167" s="6">
        <v>40</v>
      </c>
      <c r="D167" s="6">
        <v>9.4</v>
      </c>
      <c r="E167" s="6">
        <f t="shared" si="18"/>
        <v>23.5</v>
      </c>
    </row>
    <row r="168" spans="1:5" ht="78.75" outlineLevel="2" x14ac:dyDescent="0.25">
      <c r="A168" s="4" t="s">
        <v>318</v>
      </c>
      <c r="B168" s="5" t="s">
        <v>319</v>
      </c>
      <c r="C168" s="6">
        <v>48.5</v>
      </c>
      <c r="D168" s="6">
        <v>0</v>
      </c>
      <c r="E168" s="6">
        <f t="shared" si="18"/>
        <v>0</v>
      </c>
    </row>
    <row r="169" spans="1:5" ht="78.75" outlineLevel="2" x14ac:dyDescent="0.25">
      <c r="A169" s="4" t="s">
        <v>318</v>
      </c>
      <c r="B169" s="5" t="s">
        <v>320</v>
      </c>
      <c r="C169" s="6">
        <v>921</v>
      </c>
      <c r="D169" s="6">
        <v>328</v>
      </c>
      <c r="E169" s="6">
        <f t="shared" si="18"/>
        <v>35.613463626492944</v>
      </c>
    </row>
    <row r="170" spans="1:5" ht="63" outlineLevel="2" x14ac:dyDescent="0.25">
      <c r="A170" s="4" t="s">
        <v>321</v>
      </c>
      <c r="B170" s="5" t="s">
        <v>322</v>
      </c>
      <c r="C170" s="6">
        <v>5090.3</v>
      </c>
      <c r="D170" s="6">
        <v>3810.6</v>
      </c>
      <c r="E170" s="6">
        <f t="shared" si="18"/>
        <v>74.860027896194708</v>
      </c>
    </row>
    <row r="171" spans="1:5" ht="47.25" outlineLevel="2" x14ac:dyDescent="0.25">
      <c r="A171" s="4" t="s">
        <v>323</v>
      </c>
      <c r="B171" s="5" t="s">
        <v>324</v>
      </c>
      <c r="C171" s="6">
        <v>98</v>
      </c>
      <c r="D171" s="6">
        <v>66</v>
      </c>
      <c r="E171" s="6">
        <f t="shared" si="18"/>
        <v>67.346938775510196</v>
      </c>
    </row>
    <row r="172" spans="1:5" outlineLevel="1" x14ac:dyDescent="0.25">
      <c r="A172" s="15" t="s">
        <v>325</v>
      </c>
      <c r="B172" s="16" t="s">
        <v>326</v>
      </c>
      <c r="C172" s="14">
        <f>SUM(C173:C174)</f>
        <v>2888</v>
      </c>
      <c r="D172" s="14">
        <f>SUM(D173:D174)</f>
        <v>2133.4</v>
      </c>
      <c r="E172" s="14">
        <f t="shared" si="18"/>
        <v>73.871191135734065</v>
      </c>
    </row>
    <row r="173" spans="1:5" ht="63" outlineLevel="2" x14ac:dyDescent="0.25">
      <c r="A173" s="4" t="s">
        <v>327</v>
      </c>
      <c r="B173" s="5" t="s">
        <v>328</v>
      </c>
      <c r="C173" s="6">
        <v>485</v>
      </c>
      <c r="D173" s="6">
        <v>485</v>
      </c>
      <c r="E173" s="6">
        <f t="shared" si="18"/>
        <v>100</v>
      </c>
    </row>
    <row r="174" spans="1:5" ht="31.5" outlineLevel="2" x14ac:dyDescent="0.25">
      <c r="A174" s="4" t="s">
        <v>329</v>
      </c>
      <c r="B174" s="5" t="s">
        <v>330</v>
      </c>
      <c r="C174" s="6">
        <v>2403</v>
      </c>
      <c r="D174" s="6">
        <v>1648.4</v>
      </c>
      <c r="E174" s="6">
        <f t="shared" si="18"/>
        <v>68.597586350395346</v>
      </c>
    </row>
    <row r="175" spans="1:5" ht="31.5" outlineLevel="1" x14ac:dyDescent="0.25">
      <c r="A175" s="15" t="s">
        <v>306</v>
      </c>
      <c r="B175" s="16" t="s">
        <v>331</v>
      </c>
      <c r="C175" s="14">
        <f>SUM(C176)</f>
        <v>2251</v>
      </c>
      <c r="D175" s="14">
        <f>SUM(D176)</f>
        <v>2251</v>
      </c>
      <c r="E175" s="14">
        <f t="shared" si="18"/>
        <v>100</v>
      </c>
    </row>
    <row r="176" spans="1:5" ht="47.25" outlineLevel="2" x14ac:dyDescent="0.25">
      <c r="A176" s="4" t="s">
        <v>332</v>
      </c>
      <c r="B176" s="5" t="s">
        <v>333</v>
      </c>
      <c r="C176" s="6">
        <v>2251</v>
      </c>
      <c r="D176" s="6">
        <v>2251</v>
      </c>
      <c r="E176" s="6">
        <v>23.5</v>
      </c>
    </row>
    <row r="177" spans="1:5" ht="63" x14ac:dyDescent="0.25">
      <c r="A177" s="15" t="s">
        <v>334</v>
      </c>
      <c r="B177" s="16" t="s">
        <v>335</v>
      </c>
      <c r="C177" s="14">
        <f>SUM(C178,C180,C182)</f>
        <v>550</v>
      </c>
      <c r="D177" s="14">
        <f>SUM(D178,D180,D182)</f>
        <v>0</v>
      </c>
      <c r="E177" s="14">
        <f t="shared" si="18"/>
        <v>0</v>
      </c>
    </row>
    <row r="178" spans="1:5" ht="31.5" outlineLevel="1" x14ac:dyDescent="0.25">
      <c r="A178" s="15" t="s">
        <v>336</v>
      </c>
      <c r="B178" s="16" t="s">
        <v>337</v>
      </c>
      <c r="C178" s="14">
        <f>SUM(C179)</f>
        <v>119</v>
      </c>
      <c r="D178" s="14">
        <f>SUM(D179)</f>
        <v>0</v>
      </c>
      <c r="E178" s="14">
        <f t="shared" ref="E178" si="19">D178/C178*100</f>
        <v>0</v>
      </c>
    </row>
    <row r="179" spans="1:5" ht="31.5" outlineLevel="2" x14ac:dyDescent="0.25">
      <c r="A179" s="4" t="s">
        <v>336</v>
      </c>
      <c r="B179" s="5" t="s">
        <v>337</v>
      </c>
      <c r="C179" s="6">
        <v>119</v>
      </c>
      <c r="D179" s="6">
        <v>0</v>
      </c>
      <c r="E179" s="6">
        <f t="shared" ref="E179:E183" si="20">D179/C179*100</f>
        <v>0</v>
      </c>
    </row>
    <row r="180" spans="1:5" ht="94.5" outlineLevel="1" x14ac:dyDescent="0.25">
      <c r="A180" s="15" t="s">
        <v>338</v>
      </c>
      <c r="B180" s="16" t="s">
        <v>339</v>
      </c>
      <c r="C180" s="14">
        <f>SUM(C181)</f>
        <v>300</v>
      </c>
      <c r="D180" s="14">
        <f>SUM(D181)</f>
        <v>0</v>
      </c>
      <c r="E180" s="14">
        <f t="shared" si="20"/>
        <v>0</v>
      </c>
    </row>
    <row r="181" spans="1:5" ht="94.5" outlineLevel="2" x14ac:dyDescent="0.25">
      <c r="A181" s="4" t="s">
        <v>338</v>
      </c>
      <c r="B181" s="5" t="s">
        <v>339</v>
      </c>
      <c r="C181" s="6">
        <v>300</v>
      </c>
      <c r="D181" s="6">
        <v>0</v>
      </c>
      <c r="E181" s="6">
        <f t="shared" si="20"/>
        <v>0</v>
      </c>
    </row>
    <row r="182" spans="1:5" ht="47.25" outlineLevel="1" x14ac:dyDescent="0.25">
      <c r="A182" s="15" t="s">
        <v>340</v>
      </c>
      <c r="B182" s="16" t="s">
        <v>341</v>
      </c>
      <c r="C182" s="14">
        <f>SUM(C183)</f>
        <v>131</v>
      </c>
      <c r="D182" s="14">
        <f>SUM(D183)</f>
        <v>0</v>
      </c>
      <c r="E182" s="14">
        <f t="shared" ref="E182" si="21">D182/C182*100</f>
        <v>0</v>
      </c>
    </row>
    <row r="183" spans="1:5" ht="47.25" outlineLevel="2" x14ac:dyDescent="0.25">
      <c r="A183" s="4" t="s">
        <v>340</v>
      </c>
      <c r="B183" s="5" t="s">
        <v>341</v>
      </c>
      <c r="C183" s="6">
        <v>131</v>
      </c>
      <c r="D183" s="6">
        <v>0</v>
      </c>
      <c r="E183" s="6">
        <f t="shared" si="20"/>
        <v>0</v>
      </c>
    </row>
    <row r="184" spans="1:5" ht="47.25" x14ac:dyDescent="0.25">
      <c r="A184" s="15" t="s">
        <v>342</v>
      </c>
      <c r="B184" s="16" t="s">
        <v>343</v>
      </c>
      <c r="C184" s="14">
        <f>SUM(C185,C202,C197,C207,C217)</f>
        <v>330217.29999999993</v>
      </c>
      <c r="D184" s="14">
        <f>SUM(D185,D202,D197,D207,D217)</f>
        <v>222609.09999999995</v>
      </c>
      <c r="E184" s="14">
        <f t="shared" ref="E184:E196" si="22">D184/C184*100</f>
        <v>67.412912648731606</v>
      </c>
    </row>
    <row r="185" spans="1:5" ht="78.75" outlineLevel="1" x14ac:dyDescent="0.25">
      <c r="A185" s="15" t="s">
        <v>344</v>
      </c>
      <c r="B185" s="16" t="s">
        <v>345</v>
      </c>
      <c r="C185" s="14">
        <f>SUM(C186:C196)</f>
        <v>200320.4</v>
      </c>
      <c r="D185" s="14">
        <f>SUM(D186:D196)</f>
        <v>134501.99999999997</v>
      </c>
      <c r="E185" s="14">
        <f t="shared" si="22"/>
        <v>67.143436215183257</v>
      </c>
    </row>
    <row r="186" spans="1:5" ht="63" outlineLevel="2" x14ac:dyDescent="0.25">
      <c r="A186" s="4" t="s">
        <v>346</v>
      </c>
      <c r="B186" s="5" t="s">
        <v>347</v>
      </c>
      <c r="C186" s="6">
        <v>23754.1</v>
      </c>
      <c r="D186" s="6">
        <v>15533.2</v>
      </c>
      <c r="E186" s="6">
        <f t="shared" si="22"/>
        <v>65.391658703129153</v>
      </c>
    </row>
    <row r="187" spans="1:5" ht="47.25" outlineLevel="2" x14ac:dyDescent="0.25">
      <c r="A187" s="4" t="s">
        <v>348</v>
      </c>
      <c r="B187" s="5" t="s">
        <v>349</v>
      </c>
      <c r="C187" s="6">
        <v>100</v>
      </c>
      <c r="D187" s="6">
        <v>64</v>
      </c>
      <c r="E187" s="6">
        <f t="shared" si="22"/>
        <v>64</v>
      </c>
    </row>
    <row r="188" spans="1:5" ht="47.25" outlineLevel="2" x14ac:dyDescent="0.25">
      <c r="A188" s="4" t="s">
        <v>350</v>
      </c>
      <c r="B188" s="5" t="s">
        <v>351</v>
      </c>
      <c r="C188" s="6">
        <v>100</v>
      </c>
      <c r="D188" s="6">
        <v>100</v>
      </c>
      <c r="E188" s="6">
        <f t="shared" si="22"/>
        <v>100</v>
      </c>
    </row>
    <row r="189" spans="1:5" ht="173.25" outlineLevel="2" x14ac:dyDescent="0.25">
      <c r="A189" s="7" t="s">
        <v>352</v>
      </c>
      <c r="B189" s="5" t="s">
        <v>353</v>
      </c>
      <c r="C189" s="6">
        <v>157896.1</v>
      </c>
      <c r="D189" s="6">
        <v>107751.9</v>
      </c>
      <c r="E189" s="6">
        <f t="shared" si="22"/>
        <v>68.242280841642057</v>
      </c>
    </row>
    <row r="190" spans="1:5" ht="94.5" outlineLevel="2" x14ac:dyDescent="0.25">
      <c r="A190" s="4" t="s">
        <v>354</v>
      </c>
      <c r="B190" s="5" t="s">
        <v>355</v>
      </c>
      <c r="C190" s="6">
        <v>851.3</v>
      </c>
      <c r="D190" s="6">
        <v>185</v>
      </c>
      <c r="E190" s="6">
        <f t="shared" si="22"/>
        <v>21.731469517208975</v>
      </c>
    </row>
    <row r="191" spans="1:5" ht="283.5" outlineLevel="2" x14ac:dyDescent="0.25">
      <c r="A191" s="7" t="s">
        <v>356</v>
      </c>
      <c r="B191" s="5" t="s">
        <v>357</v>
      </c>
      <c r="C191" s="6">
        <v>4002.7</v>
      </c>
      <c r="D191" s="6">
        <v>2389.1999999999998</v>
      </c>
      <c r="E191" s="6">
        <f t="shared" si="22"/>
        <v>59.689709446123864</v>
      </c>
    </row>
    <row r="192" spans="1:5" ht="63" outlineLevel="2" x14ac:dyDescent="0.25">
      <c r="A192" s="4" t="s">
        <v>358</v>
      </c>
      <c r="B192" s="5" t="s">
        <v>359</v>
      </c>
      <c r="C192" s="6">
        <v>313</v>
      </c>
      <c r="D192" s="6">
        <v>274.39999999999998</v>
      </c>
      <c r="E192" s="6">
        <f t="shared" si="22"/>
        <v>87.667731629392961</v>
      </c>
    </row>
    <row r="193" spans="1:5" ht="78.75" outlineLevel="2" x14ac:dyDescent="0.25">
      <c r="A193" s="4" t="s">
        <v>360</v>
      </c>
      <c r="B193" s="5" t="s">
        <v>361</v>
      </c>
      <c r="C193" s="6">
        <v>172</v>
      </c>
      <c r="D193" s="6">
        <v>106.4</v>
      </c>
      <c r="E193" s="6">
        <f t="shared" si="22"/>
        <v>61.860465116279073</v>
      </c>
    </row>
    <row r="194" spans="1:5" ht="78.75" outlineLevel="2" x14ac:dyDescent="0.25">
      <c r="A194" s="4" t="s">
        <v>362</v>
      </c>
      <c r="B194" s="5" t="s">
        <v>363</v>
      </c>
      <c r="C194" s="6">
        <v>9061.9</v>
      </c>
      <c r="D194" s="6">
        <v>6513</v>
      </c>
      <c r="E194" s="6">
        <f t="shared" si="22"/>
        <v>71.872344651783848</v>
      </c>
    </row>
    <row r="195" spans="1:5" ht="63" outlineLevel="2" x14ac:dyDescent="0.25">
      <c r="A195" s="4" t="s">
        <v>534</v>
      </c>
      <c r="B195" s="5" t="s">
        <v>364</v>
      </c>
      <c r="C195" s="6">
        <v>3635.3</v>
      </c>
      <c r="D195" s="6">
        <v>1361.5</v>
      </c>
      <c r="E195" s="6">
        <f t="shared" si="22"/>
        <v>37.452204769895189</v>
      </c>
    </row>
    <row r="196" spans="1:5" ht="126" outlineLevel="2" x14ac:dyDescent="0.25">
      <c r="A196" s="7" t="s">
        <v>365</v>
      </c>
      <c r="B196" s="5" t="s">
        <v>366</v>
      </c>
      <c r="C196" s="6">
        <v>434</v>
      </c>
      <c r="D196" s="6">
        <v>223.4</v>
      </c>
      <c r="E196" s="6">
        <f t="shared" si="22"/>
        <v>51.474654377880178</v>
      </c>
    </row>
    <row r="197" spans="1:5" ht="47.25" outlineLevel="1" x14ac:dyDescent="0.25">
      <c r="A197" s="15" t="s">
        <v>367</v>
      </c>
      <c r="B197" s="16" t="s">
        <v>368</v>
      </c>
      <c r="C197" s="14">
        <f>SUM(C198:C201)</f>
        <v>88614.3</v>
      </c>
      <c r="D197" s="14">
        <f>SUM(D198:D201)</f>
        <v>60326.3</v>
      </c>
      <c r="E197" s="6">
        <f t="shared" ref="E197:E202" si="23">D197/C197*100</f>
        <v>68.077387058296452</v>
      </c>
    </row>
    <row r="198" spans="1:5" ht="31.5" outlineLevel="2" x14ac:dyDescent="0.25">
      <c r="A198" s="4" t="s">
        <v>369</v>
      </c>
      <c r="B198" s="5" t="s">
        <v>370</v>
      </c>
      <c r="C198" s="6">
        <v>32818.300000000003</v>
      </c>
      <c r="D198" s="6">
        <v>23139.200000000001</v>
      </c>
      <c r="E198" s="6">
        <f t="shared" si="23"/>
        <v>70.507003714391047</v>
      </c>
    </row>
    <row r="199" spans="1:5" ht="94.5" outlineLevel="2" x14ac:dyDescent="0.25">
      <c r="A199" s="4" t="s">
        <v>371</v>
      </c>
      <c r="B199" s="5" t="s">
        <v>372</v>
      </c>
      <c r="C199" s="6">
        <v>46498.5</v>
      </c>
      <c r="D199" s="6">
        <v>36761.800000000003</v>
      </c>
      <c r="E199" s="6">
        <f t="shared" si="23"/>
        <v>79.060184737142066</v>
      </c>
    </row>
    <row r="200" spans="1:5" ht="220.5" outlineLevel="2" x14ac:dyDescent="0.25">
      <c r="A200" s="7" t="s">
        <v>373</v>
      </c>
      <c r="B200" s="5" t="s">
        <v>374</v>
      </c>
      <c r="C200" s="6">
        <v>539.5</v>
      </c>
      <c r="D200" s="6">
        <v>369.5</v>
      </c>
      <c r="E200" s="6">
        <f t="shared" si="23"/>
        <v>68.489341983317885</v>
      </c>
    </row>
    <row r="201" spans="1:5" ht="110.25" outlineLevel="2" x14ac:dyDescent="0.25">
      <c r="A201" s="4" t="s">
        <v>375</v>
      </c>
      <c r="B201" s="5" t="s">
        <v>376</v>
      </c>
      <c r="C201" s="6">
        <v>8758</v>
      </c>
      <c r="D201" s="6">
        <v>55.8</v>
      </c>
      <c r="E201" s="6">
        <f t="shared" si="23"/>
        <v>0.63713176524320625</v>
      </c>
    </row>
    <row r="202" spans="1:5" ht="63" outlineLevel="1" x14ac:dyDescent="0.25">
      <c r="A202" s="15" t="s">
        <v>377</v>
      </c>
      <c r="B202" s="16" t="s">
        <v>378</v>
      </c>
      <c r="C202" s="14">
        <f>SUM(C203:C206)</f>
        <v>19058.900000000001</v>
      </c>
      <c r="D202" s="14">
        <f>SUM(D203:D206)</f>
        <v>12246.400000000001</v>
      </c>
      <c r="E202" s="6">
        <f t="shared" si="23"/>
        <v>64.255544653678868</v>
      </c>
    </row>
    <row r="203" spans="1:5" ht="31.5" outlineLevel="2" x14ac:dyDescent="0.25">
      <c r="A203" s="4" t="s">
        <v>379</v>
      </c>
      <c r="B203" s="5" t="s">
        <v>380</v>
      </c>
      <c r="C203" s="6">
        <v>11681.9</v>
      </c>
      <c r="D203" s="6">
        <v>7909</v>
      </c>
      <c r="E203" s="6">
        <v>7909</v>
      </c>
    </row>
    <row r="204" spans="1:5" ht="78.75" outlineLevel="2" x14ac:dyDescent="0.25">
      <c r="A204" s="4" t="s">
        <v>381</v>
      </c>
      <c r="B204" s="5" t="s">
        <v>382</v>
      </c>
      <c r="C204" s="6">
        <v>957.6</v>
      </c>
      <c r="D204" s="6">
        <v>661</v>
      </c>
      <c r="E204" s="6">
        <v>661</v>
      </c>
    </row>
    <row r="205" spans="1:5" ht="47.25" outlineLevel="2" x14ac:dyDescent="0.25">
      <c r="A205" s="4" t="s">
        <v>383</v>
      </c>
      <c r="B205" s="5" t="s">
        <v>384</v>
      </c>
      <c r="C205" s="6">
        <v>432</v>
      </c>
      <c r="D205" s="6">
        <v>393.7</v>
      </c>
      <c r="E205" s="6">
        <v>393.7</v>
      </c>
    </row>
    <row r="206" spans="1:5" ht="126" outlineLevel="2" x14ac:dyDescent="0.25">
      <c r="A206" s="4" t="s">
        <v>385</v>
      </c>
      <c r="B206" s="5" t="s">
        <v>386</v>
      </c>
      <c r="C206" s="6">
        <v>5987.4</v>
      </c>
      <c r="D206" s="6">
        <v>3282.7</v>
      </c>
      <c r="E206" s="6">
        <v>3282.7</v>
      </c>
    </row>
    <row r="207" spans="1:5" ht="63" outlineLevel="1" x14ac:dyDescent="0.25">
      <c r="A207" s="15" t="s">
        <v>387</v>
      </c>
      <c r="B207" s="16" t="s">
        <v>388</v>
      </c>
      <c r="C207" s="14">
        <f>SUM(C208:C216)</f>
        <v>22162.600000000002</v>
      </c>
      <c r="D207" s="14">
        <f>SUM(D208:D216)</f>
        <v>15534.4</v>
      </c>
      <c r="E207" s="6">
        <f t="shared" ref="E207" si="24">D207/C207*100</f>
        <v>70.092859141075493</v>
      </c>
    </row>
    <row r="208" spans="1:5" outlineLevel="2" x14ac:dyDescent="0.25">
      <c r="A208" s="4" t="s">
        <v>389</v>
      </c>
      <c r="B208" s="5" t="s">
        <v>390</v>
      </c>
      <c r="C208" s="6">
        <v>70</v>
      </c>
      <c r="D208" s="6">
        <v>70</v>
      </c>
      <c r="E208" s="6">
        <f t="shared" ref="E208:E216" si="25">D208/C208*100</f>
        <v>100</v>
      </c>
    </row>
    <row r="209" spans="1:5" ht="31.5" outlineLevel="2" x14ac:dyDescent="0.25">
      <c r="A209" s="4" t="s">
        <v>391</v>
      </c>
      <c r="B209" s="5" t="s">
        <v>392</v>
      </c>
      <c r="C209" s="6">
        <v>50</v>
      </c>
      <c r="D209" s="6">
        <v>0</v>
      </c>
      <c r="E209" s="6">
        <f t="shared" si="25"/>
        <v>0</v>
      </c>
    </row>
    <row r="210" spans="1:5" ht="31.5" outlineLevel="2" x14ac:dyDescent="0.25">
      <c r="A210" s="4" t="s">
        <v>393</v>
      </c>
      <c r="B210" s="5" t="s">
        <v>394</v>
      </c>
      <c r="C210" s="6">
        <v>25</v>
      </c>
      <c r="D210" s="6">
        <v>25</v>
      </c>
      <c r="E210" s="6">
        <f t="shared" si="25"/>
        <v>100</v>
      </c>
    </row>
    <row r="211" spans="1:5" ht="31.5" outlineLevel="2" x14ac:dyDescent="0.25">
      <c r="A211" s="4" t="s">
        <v>395</v>
      </c>
      <c r="B211" s="5" t="s">
        <v>396</v>
      </c>
      <c r="C211" s="6">
        <v>3066.9</v>
      </c>
      <c r="D211" s="6">
        <v>2091.8000000000002</v>
      </c>
      <c r="E211" s="6">
        <f t="shared" si="25"/>
        <v>68.205680002608503</v>
      </c>
    </row>
    <row r="212" spans="1:5" ht="47.25" outlineLevel="2" x14ac:dyDescent="0.25">
      <c r="A212" s="4" t="s">
        <v>397</v>
      </c>
      <c r="B212" s="5" t="s">
        <v>398</v>
      </c>
      <c r="C212" s="6">
        <v>18210.7</v>
      </c>
      <c r="D212" s="6">
        <v>12608</v>
      </c>
      <c r="E212" s="6">
        <f t="shared" si="25"/>
        <v>69.234021756439887</v>
      </c>
    </row>
    <row r="213" spans="1:5" ht="31.5" outlineLevel="2" x14ac:dyDescent="0.25">
      <c r="A213" s="4" t="s">
        <v>399</v>
      </c>
      <c r="B213" s="5" t="s">
        <v>400</v>
      </c>
      <c r="C213" s="6">
        <v>18</v>
      </c>
      <c r="D213" s="6">
        <v>17.600000000000001</v>
      </c>
      <c r="E213" s="6">
        <f t="shared" si="25"/>
        <v>97.777777777777786</v>
      </c>
    </row>
    <row r="214" spans="1:5" ht="31.5" outlineLevel="2" x14ac:dyDescent="0.25">
      <c r="A214" s="4" t="s">
        <v>401</v>
      </c>
      <c r="B214" s="5" t="s">
        <v>402</v>
      </c>
      <c r="C214" s="6">
        <v>600</v>
      </c>
      <c r="D214" s="6">
        <v>600</v>
      </c>
      <c r="E214" s="6">
        <f t="shared" si="25"/>
        <v>100</v>
      </c>
    </row>
    <row r="215" spans="1:5" ht="47.25" outlineLevel="2" x14ac:dyDescent="0.25">
      <c r="A215" s="4" t="s">
        <v>403</v>
      </c>
      <c r="B215" s="5" t="s">
        <v>404</v>
      </c>
      <c r="C215" s="6">
        <v>98</v>
      </c>
      <c r="D215" s="6">
        <v>98</v>
      </c>
      <c r="E215" s="6">
        <f t="shared" si="25"/>
        <v>100</v>
      </c>
    </row>
    <row r="216" spans="1:5" ht="47.25" outlineLevel="2" x14ac:dyDescent="0.25">
      <c r="A216" s="4" t="s">
        <v>405</v>
      </c>
      <c r="B216" s="5" t="s">
        <v>406</v>
      </c>
      <c r="C216" s="6">
        <v>24</v>
      </c>
      <c r="D216" s="6">
        <v>24</v>
      </c>
      <c r="E216" s="6">
        <f t="shared" si="25"/>
        <v>100</v>
      </c>
    </row>
    <row r="217" spans="1:5" outlineLevel="1" x14ac:dyDescent="0.25">
      <c r="A217" s="15" t="s">
        <v>407</v>
      </c>
      <c r="B217" s="16" t="s">
        <v>408</v>
      </c>
      <c r="C217" s="14">
        <f>SUM(C218)</f>
        <v>61.1</v>
      </c>
      <c r="D217" s="14">
        <f>SUM(D218)</f>
        <v>0</v>
      </c>
      <c r="E217" s="6">
        <f t="shared" ref="E217:E219" si="26">D217/C217*100</f>
        <v>0</v>
      </c>
    </row>
    <row r="218" spans="1:5" ht="47.25" outlineLevel="2" x14ac:dyDescent="0.25">
      <c r="A218" s="4" t="s">
        <v>409</v>
      </c>
      <c r="B218" s="5" t="s">
        <v>410</v>
      </c>
      <c r="C218" s="6">
        <v>61.1</v>
      </c>
      <c r="D218" s="6">
        <v>0</v>
      </c>
      <c r="E218" s="6">
        <f t="shared" si="26"/>
        <v>0</v>
      </c>
    </row>
    <row r="219" spans="1:5" ht="78.75" x14ac:dyDescent="0.25">
      <c r="A219" s="15" t="s">
        <v>411</v>
      </c>
      <c r="B219" s="16" t="s">
        <v>412</v>
      </c>
      <c r="C219" s="14">
        <f>SUM(C220,C228,C230,C236)</f>
        <v>15240.1</v>
      </c>
      <c r="D219" s="14">
        <f>SUM(D220,D228,D230,D236)</f>
        <v>11380.400000000001</v>
      </c>
      <c r="E219" s="6">
        <f t="shared" si="26"/>
        <v>74.674050695205423</v>
      </c>
    </row>
    <row r="220" spans="1:5" outlineLevel="1" x14ac:dyDescent="0.25">
      <c r="A220" s="15" t="s">
        <v>413</v>
      </c>
      <c r="B220" s="16" t="s">
        <v>414</v>
      </c>
      <c r="C220" s="14">
        <f>SUM(C221:C227)</f>
        <v>11580.1</v>
      </c>
      <c r="D220" s="14">
        <f>SUM(D221:D227)</f>
        <v>8031.4000000000005</v>
      </c>
      <c r="E220" s="14">
        <f t="shared" ref="E220:E230" si="27">D220/C220*100</f>
        <v>69.355186915484325</v>
      </c>
    </row>
    <row r="221" spans="1:5" ht="94.5" outlineLevel="2" x14ac:dyDescent="0.25">
      <c r="A221" s="4" t="s">
        <v>415</v>
      </c>
      <c r="B221" s="5" t="s">
        <v>416</v>
      </c>
      <c r="C221" s="6">
        <v>399.2</v>
      </c>
      <c r="D221" s="6">
        <v>97.6</v>
      </c>
      <c r="E221" s="6">
        <f t="shared" si="27"/>
        <v>24.448897795591183</v>
      </c>
    </row>
    <row r="222" spans="1:5" ht="31.5" outlineLevel="2" x14ac:dyDescent="0.25">
      <c r="A222" s="4" t="s">
        <v>417</v>
      </c>
      <c r="B222" s="5" t="s">
        <v>418</v>
      </c>
      <c r="C222" s="6">
        <v>1800</v>
      </c>
      <c r="D222" s="6">
        <v>0</v>
      </c>
      <c r="E222" s="6">
        <f t="shared" si="27"/>
        <v>0</v>
      </c>
    </row>
    <row r="223" spans="1:5" ht="63" outlineLevel="2" x14ac:dyDescent="0.25">
      <c r="A223" s="4" t="s">
        <v>419</v>
      </c>
      <c r="B223" s="5" t="s">
        <v>420</v>
      </c>
      <c r="C223" s="6">
        <v>4434.7</v>
      </c>
      <c r="D223" s="6">
        <v>4434.7</v>
      </c>
      <c r="E223" s="6">
        <f t="shared" si="27"/>
        <v>100</v>
      </c>
    </row>
    <row r="224" spans="1:5" ht="94.5" outlineLevel="2" x14ac:dyDescent="0.25">
      <c r="A224" s="4" t="s">
        <v>535</v>
      </c>
      <c r="B224" s="5" t="s">
        <v>421</v>
      </c>
      <c r="C224" s="6">
        <v>1500</v>
      </c>
      <c r="D224" s="6">
        <v>1500</v>
      </c>
      <c r="E224" s="6">
        <f t="shared" si="27"/>
        <v>100</v>
      </c>
    </row>
    <row r="225" spans="1:5" ht="31.5" outlineLevel="2" x14ac:dyDescent="0.25">
      <c r="A225" s="4" t="s">
        <v>422</v>
      </c>
      <c r="B225" s="5" t="s">
        <v>423</v>
      </c>
      <c r="C225" s="6">
        <v>1127</v>
      </c>
      <c r="D225" s="6">
        <v>1127</v>
      </c>
      <c r="E225" s="6">
        <f t="shared" si="27"/>
        <v>100</v>
      </c>
    </row>
    <row r="226" spans="1:5" ht="47.25" outlineLevel="2" x14ac:dyDescent="0.25">
      <c r="A226" s="4" t="s">
        <v>536</v>
      </c>
      <c r="B226" s="5" t="s">
        <v>424</v>
      </c>
      <c r="C226" s="6">
        <v>400</v>
      </c>
      <c r="D226" s="6">
        <v>400</v>
      </c>
      <c r="E226" s="6">
        <f t="shared" si="27"/>
        <v>100</v>
      </c>
    </row>
    <row r="227" spans="1:5" ht="78.75" outlineLevel="2" x14ac:dyDescent="0.25">
      <c r="A227" s="4" t="s">
        <v>425</v>
      </c>
      <c r="B227" s="5" t="s">
        <v>426</v>
      </c>
      <c r="C227" s="6">
        <v>1919.2</v>
      </c>
      <c r="D227" s="6">
        <v>472.1</v>
      </c>
      <c r="E227" s="6">
        <f t="shared" si="27"/>
        <v>24.598791162984575</v>
      </c>
    </row>
    <row r="228" spans="1:5" outlineLevel="1" x14ac:dyDescent="0.25">
      <c r="A228" s="15" t="s">
        <v>427</v>
      </c>
      <c r="B228" s="16" t="s">
        <v>428</v>
      </c>
      <c r="C228" s="14">
        <f>SUM(C229)</f>
        <v>934</v>
      </c>
      <c r="D228" s="14">
        <f>SUM(D229)</f>
        <v>790.5</v>
      </c>
      <c r="E228" s="14">
        <f t="shared" si="27"/>
        <v>84.635974304068512</v>
      </c>
    </row>
    <row r="229" spans="1:5" ht="47.25" outlineLevel="2" x14ac:dyDescent="0.25">
      <c r="A229" s="4" t="s">
        <v>429</v>
      </c>
      <c r="B229" s="5" t="s">
        <v>430</v>
      </c>
      <c r="C229" s="6">
        <v>934</v>
      </c>
      <c r="D229" s="6">
        <v>790.5</v>
      </c>
      <c r="E229" s="6">
        <f t="shared" ref="E229" si="28">D229/C229*100</f>
        <v>84.635974304068512</v>
      </c>
    </row>
    <row r="230" spans="1:5" outlineLevel="1" x14ac:dyDescent="0.25">
      <c r="A230" s="15" t="s">
        <v>431</v>
      </c>
      <c r="B230" s="16" t="s">
        <v>432</v>
      </c>
      <c r="C230" s="14">
        <f>SUM(C231:C235)</f>
        <v>2604.9</v>
      </c>
      <c r="D230" s="14">
        <f>SUM(D231:D235)</f>
        <v>2437.3999999999996</v>
      </c>
      <c r="E230" s="14">
        <f t="shared" si="27"/>
        <v>93.569810741295228</v>
      </c>
    </row>
    <row r="231" spans="1:5" outlineLevel="2" x14ac:dyDescent="0.25">
      <c r="A231" s="4" t="s">
        <v>433</v>
      </c>
      <c r="B231" s="5" t="s">
        <v>434</v>
      </c>
      <c r="C231" s="6">
        <v>665</v>
      </c>
      <c r="D231" s="6">
        <v>501.4</v>
      </c>
      <c r="E231" s="6">
        <f t="shared" ref="E231:E236" si="29">D231/C231*100</f>
        <v>75.398496240601503</v>
      </c>
    </row>
    <row r="232" spans="1:5" ht="31.5" outlineLevel="2" x14ac:dyDescent="0.25">
      <c r="A232" s="4" t="s">
        <v>435</v>
      </c>
      <c r="B232" s="5" t="s">
        <v>436</v>
      </c>
      <c r="C232" s="6">
        <v>15.7</v>
      </c>
      <c r="D232" s="6">
        <v>11.8</v>
      </c>
      <c r="E232" s="6">
        <f t="shared" si="29"/>
        <v>75.159235668789819</v>
      </c>
    </row>
    <row r="233" spans="1:5" ht="47.25" outlineLevel="2" x14ac:dyDescent="0.25">
      <c r="A233" s="4" t="s">
        <v>537</v>
      </c>
      <c r="B233" s="5" t="s">
        <v>437</v>
      </c>
      <c r="C233" s="6">
        <v>600</v>
      </c>
      <c r="D233" s="6">
        <v>600</v>
      </c>
      <c r="E233" s="6">
        <f t="shared" si="29"/>
        <v>100</v>
      </c>
    </row>
    <row r="234" spans="1:5" ht="94.5" outlineLevel="2" x14ac:dyDescent="0.25">
      <c r="A234" s="4" t="s">
        <v>438</v>
      </c>
      <c r="B234" s="5" t="s">
        <v>439</v>
      </c>
      <c r="C234" s="6">
        <v>226.8</v>
      </c>
      <c r="D234" s="6">
        <v>226.8</v>
      </c>
      <c r="E234" s="6">
        <f t="shared" si="29"/>
        <v>100</v>
      </c>
    </row>
    <row r="235" spans="1:5" ht="78.75" outlineLevel="2" x14ac:dyDescent="0.25">
      <c r="A235" s="4" t="s">
        <v>425</v>
      </c>
      <c r="B235" s="5" t="s">
        <v>440</v>
      </c>
      <c r="C235" s="6">
        <v>1097.4000000000001</v>
      </c>
      <c r="D235" s="6">
        <v>1097.4000000000001</v>
      </c>
      <c r="E235" s="6">
        <f t="shared" si="29"/>
        <v>100</v>
      </c>
    </row>
    <row r="236" spans="1:5" ht="94.5" outlineLevel="1" x14ac:dyDescent="0.25">
      <c r="A236" s="15" t="s">
        <v>538</v>
      </c>
      <c r="B236" s="16" t="s">
        <v>441</v>
      </c>
      <c r="C236" s="14">
        <f>SUM(C237)</f>
        <v>121.1</v>
      </c>
      <c r="D236" s="14">
        <f>SUM(D237)</f>
        <v>121.1</v>
      </c>
      <c r="E236" s="14">
        <f t="shared" si="29"/>
        <v>100</v>
      </c>
    </row>
    <row r="237" spans="1:5" ht="31.5" outlineLevel="2" x14ac:dyDescent="0.25">
      <c r="A237" s="4" t="s">
        <v>442</v>
      </c>
      <c r="B237" s="5" t="s">
        <v>443</v>
      </c>
      <c r="C237" s="6">
        <v>121.1</v>
      </c>
      <c r="D237" s="6">
        <v>121.1</v>
      </c>
      <c r="E237" s="6">
        <f t="shared" ref="E237:E238" si="30">D237/C237*100</f>
        <v>100</v>
      </c>
    </row>
    <row r="238" spans="1:5" ht="63" x14ac:dyDescent="0.25">
      <c r="A238" s="15" t="s">
        <v>444</v>
      </c>
      <c r="B238" s="16" t="s">
        <v>445</v>
      </c>
      <c r="C238" s="14">
        <f>SUM(C239,C241,C248,C251,C254,C256,C258)</f>
        <v>76265.399999999994</v>
      </c>
      <c r="D238" s="14">
        <f>SUM(D239,D241,D248,D251,D254,D256,D258)</f>
        <v>53972.399999999994</v>
      </c>
      <c r="E238" s="14">
        <f t="shared" si="30"/>
        <v>70.769182355301353</v>
      </c>
    </row>
    <row r="239" spans="1:5" ht="31.5" outlineLevel="1" x14ac:dyDescent="0.25">
      <c r="A239" s="15" t="s">
        <v>446</v>
      </c>
      <c r="B239" s="16" t="s">
        <v>447</v>
      </c>
      <c r="C239" s="14">
        <f>SUM(C240)</f>
        <v>7493.4</v>
      </c>
      <c r="D239" s="14">
        <f>SUM(D240)</f>
        <v>5171.3999999999996</v>
      </c>
      <c r="E239" s="14">
        <f t="shared" ref="E239" si="31">D239/C239*100</f>
        <v>69.01273120345904</v>
      </c>
    </row>
    <row r="240" spans="1:5" ht="47.25" outlineLevel="2" x14ac:dyDescent="0.25">
      <c r="A240" s="4" t="s">
        <v>448</v>
      </c>
      <c r="B240" s="5" t="s">
        <v>449</v>
      </c>
      <c r="C240" s="6">
        <v>7493.4</v>
      </c>
      <c r="D240" s="6">
        <v>5171.3999999999996</v>
      </c>
      <c r="E240" s="6">
        <f t="shared" ref="E240" si="32">D240/C240*100</f>
        <v>69.01273120345904</v>
      </c>
    </row>
    <row r="241" spans="1:5" ht="47.25" outlineLevel="1" x14ac:dyDescent="0.25">
      <c r="A241" s="15" t="s">
        <v>450</v>
      </c>
      <c r="B241" s="16" t="s">
        <v>451</v>
      </c>
      <c r="C241" s="14">
        <f>SUM(C242:C247)</f>
        <v>47522.899999999994</v>
      </c>
      <c r="D241" s="14">
        <f>SUM(D242:D247)</f>
        <v>34226.699999999997</v>
      </c>
      <c r="E241" s="14">
        <f t="shared" ref="E241:E248" si="33">D241/C241*100</f>
        <v>72.021488587607237</v>
      </c>
    </row>
    <row r="242" spans="1:5" outlineLevel="2" x14ac:dyDescent="0.25">
      <c r="A242" s="4" t="s">
        <v>452</v>
      </c>
      <c r="B242" s="5" t="s">
        <v>453</v>
      </c>
      <c r="C242" s="6">
        <v>330</v>
      </c>
      <c r="D242" s="6">
        <v>330</v>
      </c>
      <c r="E242" s="6">
        <f t="shared" si="33"/>
        <v>100</v>
      </c>
    </row>
    <row r="243" spans="1:5" ht="110.25" outlineLevel="2" x14ac:dyDescent="0.25">
      <c r="A243" s="4" t="s">
        <v>454</v>
      </c>
      <c r="B243" s="5" t="s">
        <v>455</v>
      </c>
      <c r="C243" s="6">
        <v>20642.2</v>
      </c>
      <c r="D243" s="6">
        <v>14449.6</v>
      </c>
      <c r="E243" s="6">
        <f t="shared" si="33"/>
        <v>70.000290666692493</v>
      </c>
    </row>
    <row r="244" spans="1:5" ht="78.75" outlineLevel="2" x14ac:dyDescent="0.25">
      <c r="A244" s="4" t="s">
        <v>456</v>
      </c>
      <c r="B244" s="5" t="s">
        <v>457</v>
      </c>
      <c r="C244" s="6">
        <v>1164.4000000000001</v>
      </c>
      <c r="D244" s="6">
        <v>825.3</v>
      </c>
      <c r="E244" s="6">
        <f t="shared" si="33"/>
        <v>70.87770525592579</v>
      </c>
    </row>
    <row r="245" spans="1:5" ht="47.25" outlineLevel="2" x14ac:dyDescent="0.25">
      <c r="A245" s="4" t="s">
        <v>458</v>
      </c>
      <c r="B245" s="5" t="s">
        <v>459</v>
      </c>
      <c r="C245" s="6">
        <v>19423.099999999999</v>
      </c>
      <c r="D245" s="6">
        <v>14429.2</v>
      </c>
      <c r="E245" s="6">
        <f t="shared" si="33"/>
        <v>74.288862231054793</v>
      </c>
    </row>
    <row r="246" spans="1:5" ht="31.5" outlineLevel="2" x14ac:dyDescent="0.25">
      <c r="A246" s="4" t="s">
        <v>460</v>
      </c>
      <c r="B246" s="5" t="s">
        <v>461</v>
      </c>
      <c r="C246" s="6">
        <v>5903</v>
      </c>
      <c r="D246" s="6">
        <v>4132.3999999999996</v>
      </c>
      <c r="E246" s="6">
        <f t="shared" si="33"/>
        <v>70.005082161612734</v>
      </c>
    </row>
    <row r="247" spans="1:5" ht="47.25" outlineLevel="2" x14ac:dyDescent="0.25">
      <c r="A247" s="4" t="s">
        <v>462</v>
      </c>
      <c r="B247" s="5" t="s">
        <v>463</v>
      </c>
      <c r="C247" s="6">
        <v>60.2</v>
      </c>
      <c r="D247" s="6">
        <v>60.2</v>
      </c>
      <c r="E247" s="6">
        <f t="shared" si="33"/>
        <v>100</v>
      </c>
    </row>
    <row r="248" spans="1:5" ht="47.25" outlineLevel="1" x14ac:dyDescent="0.25">
      <c r="A248" s="15" t="s">
        <v>464</v>
      </c>
      <c r="B248" s="16" t="s">
        <v>465</v>
      </c>
      <c r="C248" s="14">
        <f>SUM(C249:C250)</f>
        <v>9689.4</v>
      </c>
      <c r="D248" s="14">
        <f>SUM(D249:D250)</f>
        <v>6230.0999999999995</v>
      </c>
      <c r="E248" s="14">
        <f t="shared" si="33"/>
        <v>64.298098953495568</v>
      </c>
    </row>
    <row r="249" spans="1:5" ht="31.5" outlineLevel="2" x14ac:dyDescent="0.25">
      <c r="A249" s="4" t="s">
        <v>466</v>
      </c>
      <c r="B249" s="5" t="s">
        <v>467</v>
      </c>
      <c r="C249" s="6">
        <v>8639.4</v>
      </c>
      <c r="D249" s="6">
        <v>5824.4</v>
      </c>
      <c r="E249" s="6">
        <f t="shared" ref="E249:E250" si="34">D249/C249*100</f>
        <v>67.416718753617147</v>
      </c>
    </row>
    <row r="250" spans="1:5" ht="31.5" outlineLevel="2" x14ac:dyDescent="0.25">
      <c r="A250" s="4" t="s">
        <v>468</v>
      </c>
      <c r="B250" s="5" t="s">
        <v>469</v>
      </c>
      <c r="C250" s="6">
        <v>1050</v>
      </c>
      <c r="D250" s="6">
        <v>405.7</v>
      </c>
      <c r="E250" s="6">
        <f t="shared" si="34"/>
        <v>38.638095238095239</v>
      </c>
    </row>
    <row r="251" spans="1:5" ht="47.25" outlineLevel="1" x14ac:dyDescent="0.25">
      <c r="A251" s="15" t="s">
        <v>470</v>
      </c>
      <c r="B251" s="16" t="s">
        <v>471</v>
      </c>
      <c r="C251" s="14">
        <f>SUM(C252:C253)</f>
        <v>8221.9</v>
      </c>
      <c r="D251" s="14">
        <f>SUM(D252:D253)</f>
        <v>6042.2</v>
      </c>
      <c r="E251" s="14">
        <f t="shared" ref="E251:E254" si="35">D251/C251*100</f>
        <v>73.489096194310321</v>
      </c>
    </row>
    <row r="252" spans="1:5" ht="47.25" outlineLevel="2" x14ac:dyDescent="0.25">
      <c r="A252" s="4" t="s">
        <v>472</v>
      </c>
      <c r="B252" s="5" t="s">
        <v>473</v>
      </c>
      <c r="C252" s="6">
        <v>6495.9</v>
      </c>
      <c r="D252" s="6">
        <v>4834</v>
      </c>
      <c r="E252" s="6">
        <f t="shared" si="35"/>
        <v>74.416170199664407</v>
      </c>
    </row>
    <row r="253" spans="1:5" ht="110.25" outlineLevel="2" x14ac:dyDescent="0.25">
      <c r="A253" s="4" t="s">
        <v>474</v>
      </c>
      <c r="B253" s="5" t="s">
        <v>475</v>
      </c>
      <c r="C253" s="6">
        <v>1726</v>
      </c>
      <c r="D253" s="6">
        <v>1208.2</v>
      </c>
      <c r="E253" s="6">
        <f t="shared" si="35"/>
        <v>70</v>
      </c>
    </row>
    <row r="254" spans="1:5" ht="47.25" outlineLevel="1" x14ac:dyDescent="0.25">
      <c r="A254" s="15" t="s">
        <v>476</v>
      </c>
      <c r="B254" s="16" t="s">
        <v>477</v>
      </c>
      <c r="C254" s="14">
        <f>SUM(C255)</f>
        <v>1599.3</v>
      </c>
      <c r="D254" s="14">
        <f>SUM(D255)</f>
        <v>1017</v>
      </c>
      <c r="E254" s="14">
        <f t="shared" si="35"/>
        <v>63.590320765334837</v>
      </c>
    </row>
    <row r="255" spans="1:5" ht="31.5" outlineLevel="2" x14ac:dyDescent="0.25">
      <c r="A255" s="4" t="s">
        <v>478</v>
      </c>
      <c r="B255" s="5" t="s">
        <v>479</v>
      </c>
      <c r="C255" s="6">
        <v>1599.3</v>
      </c>
      <c r="D255" s="6">
        <v>1017</v>
      </c>
      <c r="E255" s="6">
        <f t="shared" ref="E255:E256" si="36">D255/C255*100</f>
        <v>63.590320765334837</v>
      </c>
    </row>
    <row r="256" spans="1:5" ht="47.25" outlineLevel="1" x14ac:dyDescent="0.25">
      <c r="A256" s="15" t="s">
        <v>480</v>
      </c>
      <c r="B256" s="16" t="s">
        <v>481</v>
      </c>
      <c r="C256" s="14">
        <f>SUM(C257)</f>
        <v>1023.5</v>
      </c>
      <c r="D256" s="14">
        <f>SUM(D257)</f>
        <v>775</v>
      </c>
      <c r="E256" s="14">
        <f t="shared" si="36"/>
        <v>75.720566682950661</v>
      </c>
    </row>
    <row r="257" spans="1:5" ht="31.5" outlineLevel="2" x14ac:dyDescent="0.25">
      <c r="A257" s="4" t="s">
        <v>482</v>
      </c>
      <c r="B257" s="5" t="s">
        <v>483</v>
      </c>
      <c r="C257" s="6">
        <v>1023.5</v>
      </c>
      <c r="D257" s="6">
        <v>775</v>
      </c>
      <c r="E257" s="6">
        <f t="shared" ref="E257:E258" si="37">D257/C257*100</f>
        <v>75.720566682950661</v>
      </c>
    </row>
    <row r="258" spans="1:5" ht="47.25" outlineLevel="1" x14ac:dyDescent="0.25">
      <c r="A258" s="15" t="s">
        <v>484</v>
      </c>
      <c r="B258" s="16" t="s">
        <v>485</v>
      </c>
      <c r="C258" s="14">
        <f>SUM(C259)</f>
        <v>715</v>
      </c>
      <c r="D258" s="14">
        <f>SUM(D259)</f>
        <v>510</v>
      </c>
      <c r="E258" s="14">
        <f t="shared" si="37"/>
        <v>71.328671328671334</v>
      </c>
    </row>
    <row r="259" spans="1:5" ht="31.5" outlineLevel="2" x14ac:dyDescent="0.25">
      <c r="A259" s="4" t="s">
        <v>486</v>
      </c>
      <c r="B259" s="5" t="s">
        <v>487</v>
      </c>
      <c r="C259" s="6">
        <v>715</v>
      </c>
      <c r="D259" s="6">
        <v>510</v>
      </c>
      <c r="E259" s="6">
        <f t="shared" ref="E259:E261" si="38">D259/C259*100</f>
        <v>71.328671328671334</v>
      </c>
    </row>
    <row r="260" spans="1:5" ht="78.75" x14ac:dyDescent="0.25">
      <c r="A260" s="15" t="s">
        <v>488</v>
      </c>
      <c r="B260" s="16" t="s">
        <v>489</v>
      </c>
      <c r="C260" s="14">
        <f>SUM(C261)</f>
        <v>1700</v>
      </c>
      <c r="D260" s="14">
        <f>SUM(D261)</f>
        <v>1700</v>
      </c>
      <c r="E260" s="14">
        <f t="shared" si="38"/>
        <v>100</v>
      </c>
    </row>
    <row r="261" spans="1:5" ht="31.5" outlineLevel="1" x14ac:dyDescent="0.25">
      <c r="A261" s="15" t="s">
        <v>490</v>
      </c>
      <c r="B261" s="16" t="s">
        <v>491</v>
      </c>
      <c r="C261" s="14">
        <f>SUM(C262:C263)</f>
        <v>1700</v>
      </c>
      <c r="D261" s="14">
        <f>SUM(D262:D263)</f>
        <v>1700</v>
      </c>
      <c r="E261" s="14">
        <f t="shared" si="38"/>
        <v>100</v>
      </c>
    </row>
    <row r="262" spans="1:5" ht="47.25" outlineLevel="2" x14ac:dyDescent="0.25">
      <c r="A262" s="4" t="s">
        <v>492</v>
      </c>
      <c r="B262" s="5" t="s">
        <v>493</v>
      </c>
      <c r="C262" s="6">
        <v>500</v>
      </c>
      <c r="D262" s="6">
        <v>500</v>
      </c>
      <c r="E262" s="6">
        <f t="shared" ref="E262:E265" si="39">D262/C262*100</f>
        <v>100</v>
      </c>
    </row>
    <row r="263" spans="1:5" ht="63" outlineLevel="2" x14ac:dyDescent="0.25">
      <c r="A263" s="4" t="s">
        <v>494</v>
      </c>
      <c r="B263" s="5" t="s">
        <v>495</v>
      </c>
      <c r="C263" s="6">
        <v>1200</v>
      </c>
      <c r="D263" s="6">
        <v>1200</v>
      </c>
      <c r="E263" s="6">
        <f t="shared" si="39"/>
        <v>100</v>
      </c>
    </row>
    <row r="264" spans="1:5" x14ac:dyDescent="0.25">
      <c r="A264" s="15" t="s">
        <v>496</v>
      </c>
      <c r="B264" s="16" t="s">
        <v>497</v>
      </c>
      <c r="C264" s="14">
        <f>SUM(C265,C267,C277)</f>
        <v>35526.899999999994</v>
      </c>
      <c r="D264" s="14">
        <f>SUM(D265,D267,D277)</f>
        <v>23396.3</v>
      </c>
      <c r="E264" s="14">
        <f t="shared" si="39"/>
        <v>65.855168900185504</v>
      </c>
    </row>
    <row r="265" spans="1:5" ht="78.75" outlineLevel="1" x14ac:dyDescent="0.25">
      <c r="A265" s="15" t="s">
        <v>498</v>
      </c>
      <c r="B265" s="16" t="s">
        <v>499</v>
      </c>
      <c r="C265" s="14">
        <f>SUM(C266)</f>
        <v>10</v>
      </c>
      <c r="D265" s="14">
        <f>SUM(D266)</f>
        <v>10</v>
      </c>
      <c r="E265" s="14">
        <f t="shared" si="39"/>
        <v>100</v>
      </c>
    </row>
    <row r="266" spans="1:5" ht="78.75" outlineLevel="2" x14ac:dyDescent="0.25">
      <c r="A266" s="4" t="s">
        <v>498</v>
      </c>
      <c r="B266" s="5" t="s">
        <v>499</v>
      </c>
      <c r="C266" s="6">
        <v>10</v>
      </c>
      <c r="D266" s="6">
        <v>10</v>
      </c>
      <c r="E266" s="6">
        <f t="shared" ref="E266" si="40">D266/C266*100</f>
        <v>100</v>
      </c>
    </row>
    <row r="267" spans="1:5" ht="63" outlineLevel="1" x14ac:dyDescent="0.25">
      <c r="A267" s="15" t="s">
        <v>500</v>
      </c>
      <c r="B267" s="16" t="s">
        <v>501</v>
      </c>
      <c r="C267" s="14">
        <f>SUM(C268:C276)</f>
        <v>34084.199999999997</v>
      </c>
      <c r="D267" s="14">
        <f>SUM(D268:D276)</f>
        <v>22674.1</v>
      </c>
      <c r="E267" s="14">
        <f>D267/C267*100</f>
        <v>66.523785214263498</v>
      </c>
    </row>
    <row r="268" spans="1:5" outlineLevel="2" x14ac:dyDescent="0.25">
      <c r="A268" s="4" t="s">
        <v>502</v>
      </c>
      <c r="B268" s="5" t="s">
        <v>503</v>
      </c>
      <c r="C268" s="6">
        <v>2544.9</v>
      </c>
      <c r="D268" s="6">
        <v>1642.8</v>
      </c>
      <c r="E268" s="6">
        <f t="shared" ref="E268:E276" si="41">D268/C268*100</f>
        <v>64.552634681126946</v>
      </c>
    </row>
    <row r="269" spans="1:5" ht="31.5" outlineLevel="2" x14ac:dyDescent="0.25">
      <c r="A269" s="4" t="s">
        <v>504</v>
      </c>
      <c r="B269" s="5" t="s">
        <v>505</v>
      </c>
      <c r="C269" s="6">
        <v>2996</v>
      </c>
      <c r="D269" s="6">
        <v>2114.5</v>
      </c>
      <c r="E269" s="6">
        <f t="shared" si="41"/>
        <v>70.57743658210947</v>
      </c>
    </row>
    <row r="270" spans="1:5" outlineLevel="2" x14ac:dyDescent="0.25">
      <c r="A270" s="4" t="s">
        <v>506</v>
      </c>
      <c r="B270" s="5" t="s">
        <v>507</v>
      </c>
      <c r="C270" s="6">
        <v>27600.2</v>
      </c>
      <c r="D270" s="6">
        <v>18370.099999999999</v>
      </c>
      <c r="E270" s="6">
        <f t="shared" si="41"/>
        <v>66.557851030064995</v>
      </c>
    </row>
    <row r="271" spans="1:5" ht="47.25" outlineLevel="2" x14ac:dyDescent="0.25">
      <c r="A271" s="4" t="s">
        <v>508</v>
      </c>
      <c r="B271" s="5" t="s">
        <v>509</v>
      </c>
      <c r="C271" s="6">
        <v>124.5</v>
      </c>
      <c r="D271" s="6">
        <v>81.5</v>
      </c>
      <c r="E271" s="6">
        <f t="shared" si="41"/>
        <v>65.46184738955823</v>
      </c>
    </row>
    <row r="272" spans="1:5" ht="141.75" outlineLevel="2" x14ac:dyDescent="0.25">
      <c r="A272" s="7" t="s">
        <v>510</v>
      </c>
      <c r="B272" s="5" t="s">
        <v>511</v>
      </c>
      <c r="C272" s="6">
        <v>4.5</v>
      </c>
      <c r="D272" s="6">
        <v>4.5</v>
      </c>
      <c r="E272" s="6">
        <f t="shared" si="41"/>
        <v>100</v>
      </c>
    </row>
    <row r="273" spans="1:5" ht="94.5" outlineLevel="2" x14ac:dyDescent="0.25">
      <c r="A273" s="4" t="s">
        <v>512</v>
      </c>
      <c r="B273" s="5" t="s">
        <v>513</v>
      </c>
      <c r="C273" s="6">
        <v>527.70000000000005</v>
      </c>
      <c r="D273" s="6">
        <v>323.2</v>
      </c>
      <c r="E273" s="6">
        <f t="shared" si="41"/>
        <v>61.246920598825085</v>
      </c>
    </row>
    <row r="274" spans="1:5" ht="141.75" outlineLevel="2" x14ac:dyDescent="0.25">
      <c r="A274" s="7" t="s">
        <v>514</v>
      </c>
      <c r="B274" s="5" t="s">
        <v>515</v>
      </c>
      <c r="C274" s="6">
        <v>30</v>
      </c>
      <c r="D274" s="6">
        <v>0</v>
      </c>
      <c r="E274" s="6">
        <f t="shared" si="41"/>
        <v>0</v>
      </c>
    </row>
    <row r="275" spans="1:5" ht="78.75" outlineLevel="2" x14ac:dyDescent="0.25">
      <c r="A275" s="4" t="s">
        <v>516</v>
      </c>
      <c r="B275" s="5" t="s">
        <v>517</v>
      </c>
      <c r="C275" s="6">
        <v>223.4</v>
      </c>
      <c r="D275" s="6">
        <v>121.1</v>
      </c>
      <c r="E275" s="6">
        <f t="shared" si="41"/>
        <v>54.207699194270361</v>
      </c>
    </row>
    <row r="276" spans="1:5" ht="110.25" outlineLevel="2" x14ac:dyDescent="0.25">
      <c r="A276" s="4" t="s">
        <v>518</v>
      </c>
      <c r="B276" s="5" t="s">
        <v>519</v>
      </c>
      <c r="C276" s="6">
        <v>33</v>
      </c>
      <c r="D276" s="6">
        <v>16.399999999999999</v>
      </c>
      <c r="E276" s="6">
        <f t="shared" si="41"/>
        <v>49.696969696969695</v>
      </c>
    </row>
    <row r="277" spans="1:5" outlineLevel="1" x14ac:dyDescent="0.25">
      <c r="A277" s="15" t="s">
        <v>520</v>
      </c>
      <c r="B277" s="16" t="s">
        <v>521</v>
      </c>
      <c r="C277" s="14">
        <f>SUM(C278:C280)</f>
        <v>1432.7</v>
      </c>
      <c r="D277" s="14">
        <f>SUM(D278:D280)</f>
        <v>712.2</v>
      </c>
      <c r="E277" s="14">
        <f>D277/C277*100</f>
        <v>49.710337125706708</v>
      </c>
    </row>
    <row r="278" spans="1:5" ht="31.5" outlineLevel="2" x14ac:dyDescent="0.25">
      <c r="A278" s="4" t="s">
        <v>522</v>
      </c>
      <c r="B278" s="5" t="s">
        <v>523</v>
      </c>
      <c r="C278" s="6">
        <v>910</v>
      </c>
      <c r="D278" s="6">
        <v>712.2</v>
      </c>
      <c r="E278" s="6">
        <f t="shared" ref="E278:E280" si="42">D278/C278*100</f>
        <v>78.263736263736277</v>
      </c>
    </row>
    <row r="279" spans="1:5" ht="78.75" outlineLevel="2" x14ac:dyDescent="0.25">
      <c r="A279" s="4" t="s">
        <v>524</v>
      </c>
      <c r="B279" s="5" t="s">
        <v>525</v>
      </c>
      <c r="C279" s="6">
        <v>500</v>
      </c>
      <c r="D279" s="6">
        <v>0</v>
      </c>
      <c r="E279" s="6">
        <f t="shared" si="42"/>
        <v>0</v>
      </c>
    </row>
    <row r="280" spans="1:5" ht="47.25" outlineLevel="2" x14ac:dyDescent="0.25">
      <c r="A280" s="4" t="s">
        <v>526</v>
      </c>
      <c r="B280" s="5" t="s">
        <v>527</v>
      </c>
      <c r="C280" s="6">
        <v>22.7</v>
      </c>
      <c r="D280" s="6">
        <v>0</v>
      </c>
      <c r="E280" s="6">
        <f t="shared" si="42"/>
        <v>0</v>
      </c>
    </row>
  </sheetData>
  <mergeCells count="2">
    <mergeCell ref="A1:E1"/>
    <mergeCell ref="A2:E3"/>
  </mergeCells>
  <pageMargins left="0.74803149606299213" right="0.55118110236220474" top="0.47244094488188981" bottom="0.31496062992125984" header="0.31496062992125984" footer="0.23622047244094491"/>
  <pageSetup paperSize="9" scale="88" firstPageNumber="33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rep:2.53.0.155</dc:description>
  <cp:lastModifiedBy>Лидия В. Сутыгина</cp:lastModifiedBy>
  <cp:lastPrinted>2021-10-29T07:40:44Z</cp:lastPrinted>
  <dcterms:created xsi:type="dcterms:W3CDTF">2021-10-27T08:18:44Z</dcterms:created>
  <dcterms:modified xsi:type="dcterms:W3CDTF">2021-10-29T07:42:08Z</dcterms:modified>
</cp:coreProperties>
</file>