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\Videos\Desktop\Новая папка\"/>
    </mc:Choice>
  </mc:AlternateContent>
  <bookViews>
    <workbookView xWindow="360" yWindow="390" windowWidth="14940" windowHeight="9030" activeTab="3"/>
  </bookViews>
  <sheets>
    <sheet name="01.04.2022" sheetId="1" r:id="rId1"/>
    <sheet name="01.07.2022" sheetId="2" r:id="rId2"/>
    <sheet name="01.10.2022" sheetId="3" r:id="rId3"/>
    <sheet name="01.01.2023" sheetId="4" r:id="rId4"/>
  </sheets>
  <definedNames>
    <definedName name="APPT" localSheetId="0">'01.04.2022'!$A$13</definedName>
    <definedName name="FIO" localSheetId="0">'01.04.2022'!$G$13</definedName>
    <definedName name="LAST_CELL" localSheetId="0">'01.04.2022'!$J$62</definedName>
    <definedName name="SIGN" localSheetId="0">'01.04.2022'!$A$13:$H$14</definedName>
  </definedNames>
  <calcPr calcId="152511"/>
</workbook>
</file>

<file path=xl/calcChain.xml><?xml version="1.0" encoding="utf-8"?>
<calcChain xmlns="http://schemas.openxmlformats.org/spreadsheetml/2006/main">
  <c r="H57" i="4" l="1"/>
  <c r="G57" i="4"/>
  <c r="H56" i="4"/>
  <c r="G56" i="4"/>
  <c r="F55" i="4"/>
  <c r="H55" i="4" s="1"/>
  <c r="E55" i="4"/>
  <c r="C55" i="4"/>
  <c r="H54" i="4"/>
  <c r="G54" i="4"/>
  <c r="F53" i="4"/>
  <c r="G53" i="4" s="1"/>
  <c r="E53" i="4"/>
  <c r="C53" i="4"/>
  <c r="H52" i="4"/>
  <c r="G52" i="4"/>
  <c r="H51" i="4"/>
  <c r="G51" i="4"/>
  <c r="F50" i="4"/>
  <c r="H50" i="4" s="1"/>
  <c r="E50" i="4"/>
  <c r="C50" i="4"/>
  <c r="H49" i="4"/>
  <c r="G49" i="4"/>
  <c r="H48" i="4"/>
  <c r="G48" i="4"/>
  <c r="H47" i="4"/>
  <c r="G47" i="4"/>
  <c r="F46" i="4"/>
  <c r="E46" i="4"/>
  <c r="C46" i="4"/>
  <c r="H45" i="4"/>
  <c r="G45" i="4"/>
  <c r="H44" i="4"/>
  <c r="G44" i="4"/>
  <c r="F43" i="4"/>
  <c r="E43" i="4"/>
  <c r="C43" i="4"/>
  <c r="H42" i="4"/>
  <c r="G42" i="4"/>
  <c r="F41" i="4"/>
  <c r="E41" i="4"/>
  <c r="C41" i="4"/>
  <c r="H40" i="4"/>
  <c r="G40" i="4"/>
  <c r="H39" i="4"/>
  <c r="G39" i="4"/>
  <c r="F38" i="4"/>
  <c r="H38" i="4" s="1"/>
  <c r="E38" i="4"/>
  <c r="C38" i="4"/>
  <c r="H37" i="4"/>
  <c r="G37" i="4"/>
  <c r="H36" i="4"/>
  <c r="G36" i="4"/>
  <c r="H35" i="4"/>
  <c r="G35" i="4"/>
  <c r="H34" i="4"/>
  <c r="G34" i="4"/>
  <c r="H33" i="4"/>
  <c r="G33" i="4"/>
  <c r="H32" i="4"/>
  <c r="G32" i="4"/>
  <c r="F31" i="4"/>
  <c r="E31" i="4"/>
  <c r="C31" i="4"/>
  <c r="H30" i="4"/>
  <c r="G30" i="4"/>
  <c r="H29" i="4"/>
  <c r="G29" i="4"/>
  <c r="H28" i="4"/>
  <c r="G28" i="4"/>
  <c r="F27" i="4"/>
  <c r="E27" i="4"/>
  <c r="C27" i="4"/>
  <c r="H26" i="4"/>
  <c r="G26" i="4"/>
  <c r="H25" i="4"/>
  <c r="G25" i="4"/>
  <c r="H24" i="4"/>
  <c r="G24" i="4"/>
  <c r="H23" i="4"/>
  <c r="G23" i="4"/>
  <c r="H22" i="4"/>
  <c r="G22" i="4"/>
  <c r="F21" i="4"/>
  <c r="E21" i="4"/>
  <c r="C21" i="4"/>
  <c r="H20" i="4"/>
  <c r="G20" i="4"/>
  <c r="F19" i="4"/>
  <c r="E19" i="4"/>
  <c r="C19" i="4"/>
  <c r="H19" i="4" s="1"/>
  <c r="H18" i="4"/>
  <c r="G18" i="4"/>
  <c r="F17" i="4"/>
  <c r="G17" i="4" s="1"/>
  <c r="E17" i="4"/>
  <c r="C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F8" i="4"/>
  <c r="E8" i="4"/>
  <c r="C8" i="4"/>
  <c r="H21" i="4" l="1"/>
  <c r="H31" i="4"/>
  <c r="H41" i="4"/>
  <c r="H46" i="4"/>
  <c r="G31" i="4"/>
  <c r="C7" i="4"/>
  <c r="H17" i="4"/>
  <c r="G21" i="4"/>
  <c r="G41" i="4"/>
  <c r="G46" i="4"/>
  <c r="F7" i="4"/>
  <c r="G43" i="4"/>
  <c r="E7" i="4"/>
  <c r="G27" i="4"/>
  <c r="G19" i="4"/>
  <c r="H8" i="4"/>
  <c r="H27" i="4"/>
  <c r="H43" i="4"/>
  <c r="G8" i="4"/>
  <c r="H53" i="4"/>
  <c r="G38" i="4"/>
  <c r="G50" i="4"/>
  <c r="G55" i="4"/>
  <c r="H57" i="3"/>
  <c r="G57" i="3"/>
  <c r="H56" i="3"/>
  <c r="G56" i="3"/>
  <c r="F55" i="3"/>
  <c r="E55" i="3"/>
  <c r="C55" i="3"/>
  <c r="H54" i="3"/>
  <c r="G54" i="3"/>
  <c r="F53" i="3"/>
  <c r="E53" i="3"/>
  <c r="C53" i="3"/>
  <c r="H52" i="3"/>
  <c r="G52" i="3"/>
  <c r="H51" i="3"/>
  <c r="G51" i="3"/>
  <c r="F50" i="3"/>
  <c r="E50" i="3"/>
  <c r="C50" i="3"/>
  <c r="H49" i="3"/>
  <c r="G49" i="3"/>
  <c r="H48" i="3"/>
  <c r="G48" i="3"/>
  <c r="H47" i="3"/>
  <c r="G47" i="3"/>
  <c r="F46" i="3"/>
  <c r="E46" i="3"/>
  <c r="C46" i="3"/>
  <c r="H45" i="3"/>
  <c r="G45" i="3"/>
  <c r="H44" i="3"/>
  <c r="G44" i="3"/>
  <c r="F43" i="3"/>
  <c r="E43" i="3"/>
  <c r="C43" i="3"/>
  <c r="H42" i="3"/>
  <c r="G42" i="3"/>
  <c r="F41" i="3"/>
  <c r="E41" i="3"/>
  <c r="C41" i="3"/>
  <c r="H40" i="3"/>
  <c r="G40" i="3"/>
  <c r="H39" i="3"/>
  <c r="G39" i="3"/>
  <c r="F38" i="3"/>
  <c r="E38" i="3"/>
  <c r="C38" i="3"/>
  <c r="H37" i="3"/>
  <c r="G37" i="3"/>
  <c r="H36" i="3"/>
  <c r="G36" i="3"/>
  <c r="H35" i="3"/>
  <c r="G35" i="3"/>
  <c r="H34" i="3"/>
  <c r="G34" i="3"/>
  <c r="H33" i="3"/>
  <c r="G33" i="3"/>
  <c r="H32" i="3"/>
  <c r="G32" i="3"/>
  <c r="F31" i="3"/>
  <c r="E31" i="3"/>
  <c r="C31" i="3"/>
  <c r="H30" i="3"/>
  <c r="G30" i="3"/>
  <c r="H29" i="3"/>
  <c r="G29" i="3"/>
  <c r="H28" i="3"/>
  <c r="G28" i="3"/>
  <c r="F27" i="3"/>
  <c r="E27" i="3"/>
  <c r="C27" i="3"/>
  <c r="H26" i="3"/>
  <c r="G26" i="3"/>
  <c r="H25" i="3"/>
  <c r="G25" i="3"/>
  <c r="H24" i="3"/>
  <c r="G24" i="3"/>
  <c r="H23" i="3"/>
  <c r="G23" i="3"/>
  <c r="H22" i="3"/>
  <c r="G22" i="3"/>
  <c r="F21" i="3"/>
  <c r="E21" i="3"/>
  <c r="C21" i="3"/>
  <c r="H20" i="3"/>
  <c r="G20" i="3"/>
  <c r="F19" i="3"/>
  <c r="E19" i="3"/>
  <c r="C19" i="3"/>
  <c r="H19" i="3" s="1"/>
  <c r="H18" i="3"/>
  <c r="G18" i="3"/>
  <c r="F17" i="3"/>
  <c r="E17" i="3"/>
  <c r="C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F8" i="3"/>
  <c r="E8" i="3"/>
  <c r="C8" i="3"/>
  <c r="G17" i="3" l="1"/>
  <c r="G19" i="3"/>
  <c r="G53" i="3"/>
  <c r="H7" i="4"/>
  <c r="G7" i="4"/>
  <c r="G55" i="3"/>
  <c r="H50" i="3"/>
  <c r="G50" i="3"/>
  <c r="G46" i="3"/>
  <c r="G43" i="3"/>
  <c r="G41" i="3"/>
  <c r="G38" i="3"/>
  <c r="H31" i="3"/>
  <c r="G31" i="3"/>
  <c r="G27" i="3"/>
  <c r="F7" i="3"/>
  <c r="G21" i="3"/>
  <c r="H17" i="3"/>
  <c r="E7" i="3"/>
  <c r="H8" i="3"/>
  <c r="G8" i="3"/>
  <c r="H55" i="3"/>
  <c r="H43" i="3"/>
  <c r="H38" i="3"/>
  <c r="H27" i="3"/>
  <c r="C7" i="3"/>
  <c r="H21" i="3"/>
  <c r="H41" i="3"/>
  <c r="H46" i="3"/>
  <c r="H53" i="3"/>
  <c r="C27" i="2"/>
  <c r="F27" i="2"/>
  <c r="F55" i="2"/>
  <c r="C55" i="2"/>
  <c r="H55" i="2" s="1"/>
  <c r="F53" i="2"/>
  <c r="C53" i="2"/>
  <c r="F50" i="2"/>
  <c r="C50" i="2"/>
  <c r="F46" i="2"/>
  <c r="C46" i="2"/>
  <c r="H46" i="2" s="1"/>
  <c r="F43" i="2"/>
  <c r="C43" i="2"/>
  <c r="C41" i="2"/>
  <c r="F41" i="2"/>
  <c r="G41" i="2" s="1"/>
  <c r="C38" i="2"/>
  <c r="F38" i="2"/>
  <c r="C31" i="2"/>
  <c r="F31" i="2"/>
  <c r="H31" i="2" s="1"/>
  <c r="C21" i="2"/>
  <c r="F21" i="2"/>
  <c r="C19" i="2"/>
  <c r="F19" i="2"/>
  <c r="C8" i="2"/>
  <c r="F8" i="2"/>
  <c r="C17" i="2"/>
  <c r="F17" i="2"/>
  <c r="E55" i="2"/>
  <c r="E53" i="2"/>
  <c r="E50" i="2"/>
  <c r="E46" i="2"/>
  <c r="E43" i="2"/>
  <c r="E41" i="2"/>
  <c r="E38" i="2"/>
  <c r="G38" i="2" s="1"/>
  <c r="E31" i="2"/>
  <c r="E27" i="2"/>
  <c r="E21" i="2"/>
  <c r="E19" i="2"/>
  <c r="E17" i="2"/>
  <c r="E8" i="2"/>
  <c r="H57" i="2"/>
  <c r="G57" i="2"/>
  <c r="H56" i="2"/>
  <c r="G56" i="2"/>
  <c r="H54" i="2"/>
  <c r="G54" i="2"/>
  <c r="H52" i="2"/>
  <c r="G52" i="2"/>
  <c r="H51" i="2"/>
  <c r="G51" i="2"/>
  <c r="H50" i="2"/>
  <c r="H49" i="2"/>
  <c r="G49" i="2"/>
  <c r="H48" i="2"/>
  <c r="G48" i="2"/>
  <c r="H47" i="2"/>
  <c r="G47" i="2"/>
  <c r="H45" i="2"/>
  <c r="G45" i="2"/>
  <c r="H44" i="2"/>
  <c r="G44" i="2"/>
  <c r="H42" i="2"/>
  <c r="G42" i="2"/>
  <c r="H40" i="2"/>
  <c r="G40" i="2"/>
  <c r="H39" i="2"/>
  <c r="G39" i="2"/>
  <c r="H37" i="2"/>
  <c r="G37" i="2"/>
  <c r="H36" i="2"/>
  <c r="G36" i="2"/>
  <c r="H35" i="2"/>
  <c r="G35" i="2"/>
  <c r="H34" i="2"/>
  <c r="G34" i="2"/>
  <c r="H33" i="2"/>
  <c r="G33" i="2"/>
  <c r="H32" i="2"/>
  <c r="G32" i="2"/>
  <c r="H30" i="2"/>
  <c r="G30" i="2"/>
  <c r="H29" i="2"/>
  <c r="G29" i="2"/>
  <c r="H28" i="2"/>
  <c r="G28" i="2"/>
  <c r="H26" i="2"/>
  <c r="G26" i="2"/>
  <c r="H25" i="2"/>
  <c r="G25" i="2"/>
  <c r="H24" i="2"/>
  <c r="G24" i="2"/>
  <c r="H23" i="2"/>
  <c r="G23" i="2"/>
  <c r="H22" i="2"/>
  <c r="G22" i="2"/>
  <c r="H20" i="2"/>
  <c r="G20" i="2"/>
  <c r="H18" i="2"/>
  <c r="G18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G46" i="2" l="1"/>
  <c r="G53" i="2"/>
  <c r="H27" i="2"/>
  <c r="G21" i="2"/>
  <c r="G7" i="3"/>
  <c r="H7" i="3"/>
  <c r="H43" i="2"/>
  <c r="G55" i="2"/>
  <c r="H53" i="2"/>
  <c r="G50" i="2"/>
  <c r="G43" i="2"/>
  <c r="H41" i="2"/>
  <c r="H38" i="2"/>
  <c r="G31" i="2"/>
  <c r="F7" i="2"/>
  <c r="H21" i="2"/>
  <c r="H19" i="2"/>
  <c r="C7" i="2"/>
  <c r="G19" i="2"/>
  <c r="H17" i="2"/>
  <c r="G17" i="2"/>
  <c r="H8" i="2"/>
  <c r="E7" i="2"/>
  <c r="G27" i="2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8" i="2"/>
  <c r="H7" i="2" l="1"/>
  <c r="G7" i="2"/>
</calcChain>
</file>

<file path=xl/sharedStrings.xml><?xml version="1.0" encoding="utf-8"?>
<sst xmlns="http://schemas.openxmlformats.org/spreadsheetml/2006/main" count="444" uniqueCount="123">
  <si>
    <t>Итого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</si>
  <si>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</si>
  <si>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</si>
  <si>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</si>
  <si>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</si>
  <si>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</si>
  <si>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</si>
  <si>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</si>
  <si>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</si>
  <si>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</si>
  <si>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</si>
  <si>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</si>
  <si>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</si>
  <si>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</si>
  <si>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</si>
  <si>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</si>
  <si>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</si>
  <si>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</si>
  <si>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</si>
  <si>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</si>
  <si>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</si>
  <si>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</si>
  <si>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</si>
  <si>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</si>
  <si>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</si>
  <si>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</si>
  <si>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</si>
  <si>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</si>
  <si>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</si>
  <si>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</si>
  <si>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</si>
  <si>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</si>
  <si>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</si>
  <si>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</si>
  <si>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</si>
  <si>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</si>
  <si>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</si>
  <si>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</si>
  <si>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</si>
  <si>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</si>
  <si>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</si>
  <si>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</si>
  <si>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</si>
  <si>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</si>
  <si>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</si>
  <si>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</si>
  <si>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</si>
  <si>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</si>
  <si>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</si>
  <si>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</si>
  <si>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</si>
  <si>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</si>
  <si>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</si>
  <si>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</si>
  <si>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</si>
  <si>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</si>
  <si>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</si>
  <si>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</si>
  <si>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</si>
  <si>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</si>
  <si>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</si>
  <si>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</si>
  <si>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</si>
  <si>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</si>
  <si>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</si>
  <si>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</si>
  <si>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</si>
  <si>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</si>
  <si>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</si>
  <si>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</si>
  <si>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</si>
  <si>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</si>
  <si>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</si>
  <si>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</si>
  <si>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</si>
  <si>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</si>
  <si>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</si>
  <si>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</si>
  <si>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</si>
  <si>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</si>
  <si>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</si>
  <si>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</si>
  <si>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</si>
  <si>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</si>
  <si>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</si>
  <si>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</si>
  <si>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</si>
  <si>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</si>
  <si>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</si>
  <si>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</si>
  <si>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</si>
  <si>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</si>
  <si>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</si>
  <si>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</si>
  <si>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</si>
  <si>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</si>
  <si>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</si>
  <si>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</si>
  <si>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</si>
  <si>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</si>
  <si>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</si>
  <si>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Наименование показателей</t>
  </si>
  <si>
    <t>РзПр</t>
  </si>
  <si>
    <t xml:space="preserve"> 2022 год</t>
  </si>
  <si>
    <t xml:space="preserve">Утвержденный первоначальный  план </t>
  </si>
  <si>
    <t>Уточненный план на 01 апреля</t>
  </si>
  <si>
    <t>Кассовое исполнение            на 01 апреля</t>
  </si>
  <si>
    <t>% исполнения</t>
  </si>
  <si>
    <t>Кассовое исполнение            на 01 апреля 2021 года</t>
  </si>
  <si>
    <t>темп роста, %</t>
  </si>
  <si>
    <t>Анализ исполнения расходов бюджета муниципального образования "Александровский район" в разрезе разделов, подразделов за 1 квартал 2022 год</t>
  </si>
  <si>
    <t>Анализ исполнения расходов бюджета муниципального образования "Александровский район" в разрезе разделов, подразделов за 1 полугодие 2022 год</t>
  </si>
  <si>
    <t>Кассовое исполнение            на 01июля 2021 года</t>
  </si>
  <si>
    <t>Уточненный план на 01 июля</t>
  </si>
  <si>
    <t>Кассовое исполнение            на 01 июля</t>
  </si>
  <si>
    <t>Анализ исполнения расходов бюджета муниципального образования "Александровский район" в разрезе разделов, подразделов за 9 месяцев  2022 год</t>
  </si>
  <si>
    <t>Кассовое исполнение            на 01 октября 2021 года</t>
  </si>
  <si>
    <t>Уточненный план на 01 октября</t>
  </si>
  <si>
    <t>Кассовое исполнение            на 01 октября</t>
  </si>
  <si>
    <t>Анализ исполнения расходов бюджета муниципального образования "Александровский район" в разрезе разделов, подразделов за   2022 год</t>
  </si>
  <si>
    <t>Кассовое исполнение            на 01.01.2022 года</t>
  </si>
  <si>
    <t>Уточненный план на 01.01.2023 года</t>
  </si>
  <si>
    <t>Кассовое исполнение            на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</si>
</sst>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58</xdr:row>
      <xdr:rowOff>1457</xdr:rowOff>
    </xdr:from>
    <xdr:to>
      <xdr:col>5</xdr:col>
      <xdr:colOff>583790</xdr:colOff>
      <xdr:row>59</xdr:row>
      <xdr:rowOff>109033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223" y="13811250"/>
          <a:ext cx="6026867" cy="0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4413</xdr:colOff>
      <xdr:row>61</xdr:row>
      <xdr:rowOff>77545</xdr:rowOff>
    </xdr:from>
    <xdr:to>
      <xdr:col>5</xdr:col>
      <xdr:colOff>578930</xdr:colOff>
      <xdr:row>63</xdr:row>
      <xdr:rowOff>2466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4413" y="13888795"/>
          <a:ext cx="6022817" cy="248771"/>
          <a:chOff x="1" y="1"/>
          <a:chExt cx="1028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Исполнитель: Волкова Н.П.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58</xdr:row>
      <xdr:rowOff>1457</xdr:rowOff>
    </xdr:from>
    <xdr:to>
      <xdr:col>5</xdr:col>
      <xdr:colOff>583790</xdr:colOff>
      <xdr:row>59</xdr:row>
      <xdr:rowOff>109033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23" y="13515975"/>
          <a:ext cx="6026867" cy="0"/>
          <a:chOff x="1" y="1"/>
          <a:chExt cx="1028" cy="18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4413</xdr:colOff>
      <xdr:row>61</xdr:row>
      <xdr:rowOff>77545</xdr:rowOff>
    </xdr:from>
    <xdr:to>
      <xdr:col>5</xdr:col>
      <xdr:colOff>578930</xdr:colOff>
      <xdr:row>63</xdr:row>
      <xdr:rowOff>2466</xdr:rowOff>
    </xdr:to>
    <xdr:grpSp>
      <xdr:nvGrpSpPr>
        <xdr:cNvPr id="8" name="Group 9"/>
        <xdr:cNvGrpSpPr>
          <a:grpSpLocks/>
        </xdr:cNvGrpSpPr>
      </xdr:nvGrpSpPr>
      <xdr:grpSpPr bwMode="auto">
        <a:xfrm>
          <a:off x="4413" y="13593520"/>
          <a:ext cx="6022817" cy="324971"/>
          <a:chOff x="1" y="1"/>
          <a:chExt cx="1028" cy="185"/>
        </a:xfrm>
      </xdr:grpSpPr>
      <xdr:sp macro="" textlink="">
        <xdr:nvSpPr>
          <xdr:cNvPr id="9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Исполнитель: Волкова Н.П.</a:t>
            </a:r>
          </a:p>
        </xdr:txBody>
      </xdr: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58</xdr:row>
      <xdr:rowOff>1457</xdr:rowOff>
    </xdr:from>
    <xdr:to>
      <xdr:col>5</xdr:col>
      <xdr:colOff>583790</xdr:colOff>
      <xdr:row>59</xdr:row>
      <xdr:rowOff>109033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23" y="13517432"/>
          <a:ext cx="6026867" cy="269501"/>
          <a:chOff x="1" y="1"/>
          <a:chExt cx="1028" cy="18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4413</xdr:colOff>
      <xdr:row>61</xdr:row>
      <xdr:rowOff>77545</xdr:rowOff>
    </xdr:from>
    <xdr:to>
      <xdr:col>5</xdr:col>
      <xdr:colOff>578930</xdr:colOff>
      <xdr:row>63</xdr:row>
      <xdr:rowOff>2466</xdr:rowOff>
    </xdr:to>
    <xdr:grpSp>
      <xdr:nvGrpSpPr>
        <xdr:cNvPr id="8" name="Group 9"/>
        <xdr:cNvGrpSpPr>
          <a:grpSpLocks/>
        </xdr:cNvGrpSpPr>
      </xdr:nvGrpSpPr>
      <xdr:grpSpPr bwMode="auto">
        <a:xfrm>
          <a:off x="4413" y="14079295"/>
          <a:ext cx="6022817" cy="315446"/>
          <a:chOff x="1" y="1"/>
          <a:chExt cx="1028" cy="185"/>
        </a:xfrm>
      </xdr:grpSpPr>
      <xdr:sp macro="" textlink="">
        <xdr:nvSpPr>
          <xdr:cNvPr id="9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Исполнитель: Волкова Н.П.</a:t>
            </a:r>
          </a:p>
        </xdr:txBody>
      </xdr: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58</xdr:row>
      <xdr:rowOff>1457</xdr:rowOff>
    </xdr:from>
    <xdr:to>
      <xdr:col>5</xdr:col>
      <xdr:colOff>583790</xdr:colOff>
      <xdr:row>61</xdr:row>
      <xdr:rowOff>47707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23" y="13049250"/>
          <a:ext cx="6245942" cy="47707"/>
          <a:chOff x="1" y="1"/>
          <a:chExt cx="1028" cy="24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604" y="149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4413</xdr:colOff>
      <xdr:row>61</xdr:row>
      <xdr:rowOff>77545</xdr:rowOff>
    </xdr:from>
    <xdr:to>
      <xdr:col>5</xdr:col>
      <xdr:colOff>578930</xdr:colOff>
      <xdr:row>63</xdr:row>
      <xdr:rowOff>2466</xdr:rowOff>
    </xdr:to>
    <xdr:grpSp>
      <xdr:nvGrpSpPr>
        <xdr:cNvPr id="8" name="Group 9"/>
        <xdr:cNvGrpSpPr>
          <a:grpSpLocks/>
        </xdr:cNvGrpSpPr>
      </xdr:nvGrpSpPr>
      <xdr:grpSpPr bwMode="auto">
        <a:xfrm>
          <a:off x="4413" y="13126795"/>
          <a:ext cx="6241892" cy="248771"/>
          <a:chOff x="1" y="1"/>
          <a:chExt cx="1028" cy="185"/>
        </a:xfrm>
      </xdr:grpSpPr>
      <xdr:sp macro="" textlink="">
        <xdr:nvSpPr>
          <xdr:cNvPr id="9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Исполнитель: Волкова Н.П.</a:t>
            </a:r>
          </a:p>
        </xdr:txBody>
      </xdr:sp>
      <xdr:sp macro="" textlink="">
        <xdr:nvSpPr>
          <xdr:cNvPr id="10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1"/>
  <sheetViews>
    <sheetView showGridLines="0" topLeftCell="A2" workbookViewId="0">
      <selection activeCell="A2" sqref="A1:XFD1048576"/>
    </sheetView>
  </sheetViews>
  <sheetFormatPr defaultRowHeight="12.75" customHeight="1" outlineLevelRow="1" x14ac:dyDescent="0.2"/>
  <cols>
    <col min="1" max="1" width="42.140625" style="1" customWidth="1"/>
    <col min="2" max="2" width="6.7109375" style="1" customWidth="1"/>
    <col min="3" max="3" width="10.85546875" style="1" customWidth="1"/>
    <col min="4" max="4" width="10.28515625" style="1" customWidth="1"/>
    <col min="5" max="5" width="11.7109375" style="1" customWidth="1"/>
    <col min="6" max="6" width="11.28515625" style="1" customWidth="1"/>
    <col min="7" max="7" width="6.5703125" style="1" customWidth="1"/>
    <col min="8" max="8" width="7.7109375" style="1" customWidth="1"/>
    <col min="9" max="10" width="9.140625" style="1" customWidth="1"/>
    <col min="11" max="16384" width="9.140625" style="1"/>
  </cols>
  <sheetData>
    <row r="1" spans="1:10" hidden="1" x14ac:dyDescent="0.2">
      <c r="A1" s="25"/>
      <c r="B1" s="25"/>
      <c r="C1" s="25"/>
      <c r="D1" s="25"/>
      <c r="E1" s="25"/>
      <c r="F1" s="25"/>
      <c r="G1" s="25"/>
      <c r="H1" s="3"/>
      <c r="I1" s="3"/>
      <c r="J1" s="3"/>
    </row>
    <row r="2" spans="1:10" x14ac:dyDescent="0.2">
      <c r="A2" s="26" t="s">
        <v>110</v>
      </c>
      <c r="B2" s="26"/>
      <c r="C2" s="26"/>
      <c r="D2" s="26"/>
      <c r="E2" s="26"/>
      <c r="F2" s="26"/>
      <c r="G2" s="26"/>
      <c r="H2" s="26"/>
      <c r="I2" s="3"/>
      <c r="J2" s="3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4"/>
      <c r="J3" s="4"/>
    </row>
    <row r="4" spans="1:10" x14ac:dyDescent="0.2">
      <c r="B4" s="5"/>
      <c r="C4" s="5"/>
      <c r="D4" s="5"/>
      <c r="E4" s="5"/>
      <c r="G4" s="5"/>
      <c r="I4" s="3"/>
      <c r="J4" s="3"/>
    </row>
    <row r="5" spans="1:10" ht="15" customHeight="1" x14ac:dyDescent="0.2">
      <c r="A5" s="27" t="s">
        <v>101</v>
      </c>
      <c r="B5" s="27" t="s">
        <v>102</v>
      </c>
      <c r="C5" s="28" t="s">
        <v>108</v>
      </c>
      <c r="D5" s="27" t="s">
        <v>103</v>
      </c>
      <c r="E5" s="27"/>
      <c r="F5" s="27"/>
      <c r="G5" s="27"/>
      <c r="H5" s="28" t="s">
        <v>109</v>
      </c>
    </row>
    <row r="6" spans="1:10" ht="59.25" customHeight="1" x14ac:dyDescent="0.2">
      <c r="A6" s="27"/>
      <c r="B6" s="27"/>
      <c r="C6" s="28"/>
      <c r="D6" s="6" t="s">
        <v>104</v>
      </c>
      <c r="E6" s="6" t="s">
        <v>105</v>
      </c>
      <c r="F6" s="6" t="s">
        <v>106</v>
      </c>
      <c r="G6" s="2" t="s">
        <v>107</v>
      </c>
      <c r="H6" s="28"/>
    </row>
    <row r="7" spans="1:10" x14ac:dyDescent="0.2">
      <c r="A7" s="9" t="s">
        <v>0</v>
      </c>
      <c r="B7" s="10"/>
      <c r="C7" s="17">
        <v>125234.5</v>
      </c>
      <c r="D7" s="11">
        <v>689858.53</v>
      </c>
      <c r="E7" s="11">
        <v>760669.32</v>
      </c>
      <c r="F7" s="11">
        <v>150616.37</v>
      </c>
      <c r="G7" s="8">
        <f>F7*100/E7</f>
        <v>19.800505428561259</v>
      </c>
      <c r="H7" s="8">
        <f>F7*100/C7</f>
        <v>120.26747421836635</v>
      </c>
    </row>
    <row r="8" spans="1:10" ht="18" customHeight="1" x14ac:dyDescent="0.2">
      <c r="A8" s="12" t="s">
        <v>1</v>
      </c>
      <c r="B8" s="6" t="s">
        <v>2</v>
      </c>
      <c r="C8" s="17">
        <v>10539.6</v>
      </c>
      <c r="D8" s="13">
        <v>63683.37</v>
      </c>
      <c r="E8" s="13">
        <v>64170.47</v>
      </c>
      <c r="F8" s="13">
        <v>10140.4</v>
      </c>
      <c r="G8" s="8">
        <f t="shared" ref="G8:G57" si="0">F8*100/E8</f>
        <v>15.802284134742974</v>
      </c>
      <c r="H8" s="8">
        <f t="shared" ref="H8:H57" si="1">F8*100/C8</f>
        <v>96.212379976469691</v>
      </c>
    </row>
    <row r="9" spans="1:10" ht="39.75" customHeight="1" outlineLevel="1" x14ac:dyDescent="0.2">
      <c r="A9" s="14" t="s">
        <v>3</v>
      </c>
      <c r="B9" s="15" t="s">
        <v>4</v>
      </c>
      <c r="C9" s="18">
        <v>529.20000000000005</v>
      </c>
      <c r="D9" s="16">
        <v>2564.89</v>
      </c>
      <c r="E9" s="16">
        <v>2564.89</v>
      </c>
      <c r="F9" s="16">
        <v>436.26</v>
      </c>
      <c r="G9" s="7">
        <f t="shared" si="0"/>
        <v>17.008916561723897</v>
      </c>
      <c r="H9" s="8">
        <f t="shared" si="1"/>
        <v>82.437641723356009</v>
      </c>
    </row>
    <row r="10" spans="1:10" ht="51.75" customHeight="1" outlineLevel="1" x14ac:dyDescent="0.2">
      <c r="A10" s="14" t="s">
        <v>5</v>
      </c>
      <c r="B10" s="15" t="s">
        <v>6</v>
      </c>
      <c r="C10" s="18">
        <v>156</v>
      </c>
      <c r="D10" s="16">
        <v>1059.8900000000001</v>
      </c>
      <c r="E10" s="16">
        <v>1059.8900000000001</v>
      </c>
      <c r="F10" s="16">
        <v>149.47</v>
      </c>
      <c r="G10" s="7">
        <f t="shared" si="0"/>
        <v>14.102406853541403</v>
      </c>
      <c r="H10" s="8">
        <f t="shared" si="1"/>
        <v>95.814102564102569</v>
      </c>
    </row>
    <row r="11" spans="1:10" ht="51.75" customHeight="1" outlineLevel="1" x14ac:dyDescent="0.2">
      <c r="A11" s="14" t="s">
        <v>7</v>
      </c>
      <c r="B11" s="15" t="s">
        <v>8</v>
      </c>
      <c r="C11" s="18">
        <v>5880.8</v>
      </c>
      <c r="D11" s="16">
        <v>36502.65</v>
      </c>
      <c r="E11" s="16">
        <v>36809.65</v>
      </c>
      <c r="F11" s="16">
        <v>6195.16</v>
      </c>
      <c r="G11" s="7">
        <f t="shared" si="0"/>
        <v>16.830260543091281</v>
      </c>
      <c r="H11" s="8">
        <f t="shared" si="1"/>
        <v>105.34553122024214</v>
      </c>
    </row>
    <row r="12" spans="1:10" outlineLevel="1" x14ac:dyDescent="0.2">
      <c r="A12" s="14" t="s">
        <v>9</v>
      </c>
      <c r="B12" s="15" t="s">
        <v>10</v>
      </c>
      <c r="C12" s="18">
        <v>0</v>
      </c>
      <c r="D12" s="16">
        <v>50</v>
      </c>
      <c r="E12" s="16">
        <v>50</v>
      </c>
      <c r="F12" s="16">
        <v>0</v>
      </c>
      <c r="G12" s="7">
        <f t="shared" si="0"/>
        <v>0</v>
      </c>
      <c r="H12" s="8" t="e">
        <f t="shared" si="1"/>
        <v>#DIV/0!</v>
      </c>
    </row>
    <row r="13" spans="1:10" ht="36.75" customHeight="1" outlineLevel="1" x14ac:dyDescent="0.2">
      <c r="A13" s="14" t="s">
        <v>11</v>
      </c>
      <c r="B13" s="15" t="s">
        <v>12</v>
      </c>
      <c r="C13" s="18">
        <v>2331</v>
      </c>
      <c r="D13" s="16">
        <v>11576.72</v>
      </c>
      <c r="E13" s="16">
        <v>11724.32</v>
      </c>
      <c r="F13" s="16">
        <v>2056.4699999999998</v>
      </c>
      <c r="G13" s="7">
        <f t="shared" si="0"/>
        <v>17.54020702266741</v>
      </c>
      <c r="H13" s="8">
        <f t="shared" si="1"/>
        <v>88.222651222651209</v>
      </c>
    </row>
    <row r="14" spans="1:10" ht="14.25" customHeight="1" outlineLevel="1" x14ac:dyDescent="0.2">
      <c r="A14" s="14" t="s">
        <v>13</v>
      </c>
      <c r="B14" s="15" t="s">
        <v>14</v>
      </c>
      <c r="C14" s="18">
        <v>0</v>
      </c>
      <c r="D14" s="16">
        <v>1440</v>
      </c>
      <c r="E14" s="16">
        <v>1440</v>
      </c>
      <c r="F14" s="16">
        <v>0</v>
      </c>
      <c r="G14" s="7">
        <f t="shared" si="0"/>
        <v>0</v>
      </c>
      <c r="H14" s="8" t="e">
        <f t="shared" si="1"/>
        <v>#DIV/0!</v>
      </c>
    </row>
    <row r="15" spans="1:10" outlineLevel="1" x14ac:dyDescent="0.2">
      <c r="A15" s="14" t="s">
        <v>15</v>
      </c>
      <c r="B15" s="15" t="s">
        <v>16</v>
      </c>
      <c r="C15" s="18">
        <v>0</v>
      </c>
      <c r="D15" s="16">
        <v>2000</v>
      </c>
      <c r="E15" s="16">
        <v>1917.28</v>
      </c>
      <c r="F15" s="16">
        <v>0</v>
      </c>
      <c r="G15" s="7">
        <f t="shared" si="0"/>
        <v>0</v>
      </c>
      <c r="H15" s="8" t="e">
        <f t="shared" si="1"/>
        <v>#DIV/0!</v>
      </c>
    </row>
    <row r="16" spans="1:10" outlineLevel="1" x14ac:dyDescent="0.2">
      <c r="A16" s="14" t="s">
        <v>17</v>
      </c>
      <c r="B16" s="15" t="s">
        <v>18</v>
      </c>
      <c r="C16" s="18">
        <v>1642.7</v>
      </c>
      <c r="D16" s="16">
        <v>8489.2199999999993</v>
      </c>
      <c r="E16" s="16">
        <v>8604.44</v>
      </c>
      <c r="F16" s="16">
        <v>1303.05</v>
      </c>
      <c r="G16" s="7">
        <f t="shared" si="0"/>
        <v>15.143925694176493</v>
      </c>
      <c r="H16" s="8">
        <f t="shared" si="1"/>
        <v>79.323674438424547</v>
      </c>
    </row>
    <row r="17" spans="1:8" x14ac:dyDescent="0.2">
      <c r="A17" s="12" t="s">
        <v>19</v>
      </c>
      <c r="B17" s="6" t="s">
        <v>20</v>
      </c>
      <c r="C17" s="17">
        <v>410.2</v>
      </c>
      <c r="D17" s="13">
        <v>1985.4</v>
      </c>
      <c r="E17" s="13">
        <v>1985.4</v>
      </c>
      <c r="F17" s="13">
        <v>462</v>
      </c>
      <c r="G17" s="8">
        <f t="shared" si="0"/>
        <v>23.269870051375037</v>
      </c>
      <c r="H17" s="8">
        <f t="shared" si="1"/>
        <v>112.62798634812287</v>
      </c>
    </row>
    <row r="18" spans="1:8" ht="17.25" customHeight="1" outlineLevel="1" x14ac:dyDescent="0.2">
      <c r="A18" s="14" t="s">
        <v>21</v>
      </c>
      <c r="B18" s="15" t="s">
        <v>22</v>
      </c>
      <c r="C18" s="18">
        <v>410.2</v>
      </c>
      <c r="D18" s="16">
        <v>1985.4</v>
      </c>
      <c r="E18" s="16">
        <v>1985.4</v>
      </c>
      <c r="F18" s="16">
        <v>462</v>
      </c>
      <c r="G18" s="7">
        <f t="shared" si="0"/>
        <v>23.269870051375037</v>
      </c>
      <c r="H18" s="8">
        <f t="shared" si="1"/>
        <v>112.62798634812287</v>
      </c>
    </row>
    <row r="19" spans="1:8" ht="27" customHeight="1" x14ac:dyDescent="0.2">
      <c r="A19" s="12" t="s">
        <v>23</v>
      </c>
      <c r="B19" s="6" t="s">
        <v>24</v>
      </c>
      <c r="C19" s="17">
        <v>104.4</v>
      </c>
      <c r="D19" s="13">
        <v>701.1</v>
      </c>
      <c r="E19" s="13">
        <v>701.1</v>
      </c>
      <c r="F19" s="13">
        <v>101.36</v>
      </c>
      <c r="G19" s="8">
        <f t="shared" si="0"/>
        <v>14.457281414919413</v>
      </c>
      <c r="H19" s="8">
        <f t="shared" si="1"/>
        <v>97.088122605363978</v>
      </c>
    </row>
    <row r="20" spans="1:8" ht="36.75" customHeight="1" outlineLevel="1" x14ac:dyDescent="0.2">
      <c r="A20" s="14" t="s">
        <v>25</v>
      </c>
      <c r="B20" s="15" t="s">
        <v>26</v>
      </c>
      <c r="C20" s="18">
        <v>104.4</v>
      </c>
      <c r="D20" s="16">
        <v>701.1</v>
      </c>
      <c r="E20" s="16">
        <v>701.1</v>
      </c>
      <c r="F20" s="16">
        <v>101.36</v>
      </c>
      <c r="G20" s="7">
        <f t="shared" si="0"/>
        <v>14.457281414919413</v>
      </c>
      <c r="H20" s="8">
        <f t="shared" si="1"/>
        <v>97.088122605363978</v>
      </c>
    </row>
    <row r="21" spans="1:8" x14ac:dyDescent="0.2">
      <c r="A21" s="12" t="s">
        <v>27</v>
      </c>
      <c r="B21" s="6" t="s">
        <v>28</v>
      </c>
      <c r="C21" s="17">
        <v>6299.9</v>
      </c>
      <c r="D21" s="13">
        <v>89147.520000000004</v>
      </c>
      <c r="E21" s="13">
        <v>101988.63</v>
      </c>
      <c r="F21" s="13">
        <v>5307.11</v>
      </c>
      <c r="G21" s="8">
        <f t="shared" si="0"/>
        <v>5.2036290712013678</v>
      </c>
      <c r="H21" s="8">
        <f t="shared" si="1"/>
        <v>84.241178431403682</v>
      </c>
    </row>
    <row r="22" spans="1:8" outlineLevel="1" x14ac:dyDescent="0.2">
      <c r="A22" s="14" t="s">
        <v>29</v>
      </c>
      <c r="B22" s="15" t="s">
        <v>30</v>
      </c>
      <c r="C22" s="18">
        <v>73.3</v>
      </c>
      <c r="D22" s="16">
        <v>17662</v>
      </c>
      <c r="E22" s="16">
        <v>17663.11</v>
      </c>
      <c r="F22" s="16">
        <v>78.17</v>
      </c>
      <c r="G22" s="7">
        <f t="shared" si="0"/>
        <v>0.44256079478642207</v>
      </c>
      <c r="H22" s="8">
        <f t="shared" si="1"/>
        <v>106.64392905866303</v>
      </c>
    </row>
    <row r="23" spans="1:8" outlineLevel="1" x14ac:dyDescent="0.2">
      <c r="A23" s="14" t="s">
        <v>31</v>
      </c>
      <c r="B23" s="15" t="s">
        <v>32</v>
      </c>
      <c r="C23" s="18">
        <v>5755</v>
      </c>
      <c r="D23" s="16">
        <v>18316.82</v>
      </c>
      <c r="E23" s="16">
        <v>19326.82</v>
      </c>
      <c r="F23" s="16">
        <v>3766.15</v>
      </c>
      <c r="G23" s="7">
        <f t="shared" si="0"/>
        <v>19.486651192487951</v>
      </c>
      <c r="H23" s="8">
        <f t="shared" si="1"/>
        <v>65.44135534317985</v>
      </c>
    </row>
    <row r="24" spans="1:8" outlineLevel="1" x14ac:dyDescent="0.2">
      <c r="A24" s="14" t="s">
        <v>33</v>
      </c>
      <c r="B24" s="15" t="s">
        <v>34</v>
      </c>
      <c r="C24" s="18">
        <v>75</v>
      </c>
      <c r="D24" s="16">
        <v>51123.3</v>
      </c>
      <c r="E24" s="16">
        <v>51923.3</v>
      </c>
      <c r="F24" s="16">
        <v>779</v>
      </c>
      <c r="G24" s="7">
        <f t="shared" si="0"/>
        <v>1.5002898506065676</v>
      </c>
      <c r="H24" s="8">
        <f t="shared" si="1"/>
        <v>1038.6666666666667</v>
      </c>
    </row>
    <row r="25" spans="1:8" outlineLevel="1" x14ac:dyDescent="0.2">
      <c r="A25" s="14" t="s">
        <v>35</v>
      </c>
      <c r="B25" s="15" t="s">
        <v>36</v>
      </c>
      <c r="C25" s="18">
        <v>99</v>
      </c>
      <c r="D25" s="16">
        <v>322.7</v>
      </c>
      <c r="E25" s="16">
        <v>322.7</v>
      </c>
      <c r="F25" s="16">
        <v>148.1</v>
      </c>
      <c r="G25" s="7">
        <f t="shared" si="0"/>
        <v>45.89401921289123</v>
      </c>
      <c r="H25" s="8">
        <f t="shared" si="1"/>
        <v>149.59595959595958</v>
      </c>
    </row>
    <row r="26" spans="1:8" ht="25.5" outlineLevel="1" x14ac:dyDescent="0.2">
      <c r="A26" s="14" t="s">
        <v>37</v>
      </c>
      <c r="B26" s="15" t="s">
        <v>38</v>
      </c>
      <c r="C26" s="18">
        <v>297.60000000000002</v>
      </c>
      <c r="D26" s="16">
        <v>1722.7</v>
      </c>
      <c r="E26" s="16">
        <v>12752.7</v>
      </c>
      <c r="F26" s="16">
        <v>535.69000000000005</v>
      </c>
      <c r="G26" s="7">
        <f t="shared" si="0"/>
        <v>4.2006006571157481</v>
      </c>
      <c r="H26" s="8">
        <f t="shared" si="1"/>
        <v>180.00336021505376</v>
      </c>
    </row>
    <row r="27" spans="1:8" ht="15.75" customHeight="1" x14ac:dyDescent="0.2">
      <c r="A27" s="12" t="s">
        <v>39</v>
      </c>
      <c r="B27" s="6" t="s">
        <v>40</v>
      </c>
      <c r="C27" s="17">
        <v>8184.5</v>
      </c>
      <c r="D27" s="13">
        <v>37974.9</v>
      </c>
      <c r="E27" s="13">
        <v>39505.1</v>
      </c>
      <c r="F27" s="13">
        <v>19717.099999999999</v>
      </c>
      <c r="G27" s="8">
        <f t="shared" si="0"/>
        <v>49.910264750627128</v>
      </c>
      <c r="H27" s="8">
        <f t="shared" si="1"/>
        <v>240.90781355000303</v>
      </c>
    </row>
    <row r="28" spans="1:8" outlineLevel="1" x14ac:dyDescent="0.2">
      <c r="A28" s="14" t="s">
        <v>41</v>
      </c>
      <c r="B28" s="15" t="s">
        <v>42</v>
      </c>
      <c r="C28" s="18">
        <v>150</v>
      </c>
      <c r="D28" s="16">
        <v>1293.9100000000001</v>
      </c>
      <c r="E28" s="16">
        <v>1293.9100000000001</v>
      </c>
      <c r="F28" s="16">
        <v>0</v>
      </c>
      <c r="G28" s="7">
        <f t="shared" si="0"/>
        <v>0</v>
      </c>
      <c r="H28" s="8">
        <f t="shared" si="1"/>
        <v>0</v>
      </c>
    </row>
    <row r="29" spans="1:8" outlineLevel="1" x14ac:dyDescent="0.2">
      <c r="A29" s="14" t="s">
        <v>43</v>
      </c>
      <c r="B29" s="15" t="s">
        <v>44</v>
      </c>
      <c r="C29" s="18">
        <v>8034.5</v>
      </c>
      <c r="D29" s="16">
        <v>27093.49</v>
      </c>
      <c r="E29" s="16">
        <v>28623.69</v>
      </c>
      <c r="F29" s="16">
        <v>19717.099999999999</v>
      </c>
      <c r="G29" s="7">
        <f t="shared" si="0"/>
        <v>68.883851103753571</v>
      </c>
      <c r="H29" s="8">
        <f t="shared" si="1"/>
        <v>245.4054390441222</v>
      </c>
    </row>
    <row r="30" spans="1:8" outlineLevel="1" x14ac:dyDescent="0.2">
      <c r="A30" s="14" t="s">
        <v>45</v>
      </c>
      <c r="B30" s="15" t="s">
        <v>46</v>
      </c>
      <c r="C30" s="18">
        <v>0</v>
      </c>
      <c r="D30" s="16">
        <v>9587.5</v>
      </c>
      <c r="E30" s="16">
        <v>9587.5</v>
      </c>
      <c r="F30" s="16">
        <v>0</v>
      </c>
      <c r="G30" s="7">
        <f t="shared" si="0"/>
        <v>0</v>
      </c>
      <c r="H30" s="8" t="e">
        <f t="shared" si="1"/>
        <v>#DIV/0!</v>
      </c>
    </row>
    <row r="31" spans="1:8" x14ac:dyDescent="0.2">
      <c r="A31" s="12" t="s">
        <v>47</v>
      </c>
      <c r="B31" s="6" t="s">
        <v>48</v>
      </c>
      <c r="C31" s="17">
        <v>67760.899999999994</v>
      </c>
      <c r="D31" s="13">
        <v>353317.56</v>
      </c>
      <c r="E31" s="13">
        <v>386408.22</v>
      </c>
      <c r="F31" s="13">
        <v>75122.02</v>
      </c>
      <c r="G31" s="8">
        <f t="shared" si="0"/>
        <v>19.441102986887806</v>
      </c>
      <c r="H31" s="8">
        <f t="shared" si="1"/>
        <v>110.86337401067578</v>
      </c>
    </row>
    <row r="32" spans="1:8" outlineLevel="1" x14ac:dyDescent="0.2">
      <c r="A32" s="14" t="s">
        <v>49</v>
      </c>
      <c r="B32" s="15" t="s">
        <v>50</v>
      </c>
      <c r="C32" s="18">
        <v>17494.900000000001</v>
      </c>
      <c r="D32" s="16">
        <v>82845.08</v>
      </c>
      <c r="E32" s="16">
        <v>95122.1</v>
      </c>
      <c r="F32" s="16">
        <v>21442.06</v>
      </c>
      <c r="G32" s="7">
        <f t="shared" si="0"/>
        <v>22.541617563110989</v>
      </c>
      <c r="H32" s="8">
        <f t="shared" si="1"/>
        <v>122.56177514589965</v>
      </c>
    </row>
    <row r="33" spans="1:8" outlineLevel="1" x14ac:dyDescent="0.2">
      <c r="A33" s="14" t="s">
        <v>51</v>
      </c>
      <c r="B33" s="15" t="s">
        <v>52</v>
      </c>
      <c r="C33" s="18">
        <v>39613.4</v>
      </c>
      <c r="D33" s="16">
        <v>203424.46</v>
      </c>
      <c r="E33" s="16">
        <v>215401.74</v>
      </c>
      <c r="F33" s="16">
        <v>40929.24</v>
      </c>
      <c r="G33" s="7">
        <f t="shared" si="0"/>
        <v>19.001350685468001</v>
      </c>
      <c r="H33" s="8">
        <f t="shared" si="1"/>
        <v>103.32170427178681</v>
      </c>
    </row>
    <row r="34" spans="1:8" outlineLevel="1" x14ac:dyDescent="0.2">
      <c r="A34" s="14" t="s">
        <v>53</v>
      </c>
      <c r="B34" s="15" t="s">
        <v>54</v>
      </c>
      <c r="C34" s="18">
        <v>5867.5</v>
      </c>
      <c r="D34" s="16">
        <v>35361.21</v>
      </c>
      <c r="E34" s="16">
        <v>43723.57</v>
      </c>
      <c r="F34" s="16">
        <v>7104.68</v>
      </c>
      <c r="G34" s="7">
        <f t="shared" si="0"/>
        <v>16.249084875731786</v>
      </c>
      <c r="H34" s="8">
        <f t="shared" si="1"/>
        <v>121.08530038346825</v>
      </c>
    </row>
    <row r="35" spans="1:8" ht="29.25" customHeight="1" outlineLevel="1" x14ac:dyDescent="0.2">
      <c r="A35" s="14" t="s">
        <v>55</v>
      </c>
      <c r="B35" s="15" t="s">
        <v>56</v>
      </c>
      <c r="C35" s="18">
        <v>35</v>
      </c>
      <c r="D35" s="16">
        <v>80</v>
      </c>
      <c r="E35" s="16">
        <v>80</v>
      </c>
      <c r="F35" s="16">
        <v>0</v>
      </c>
      <c r="G35" s="7">
        <f t="shared" si="0"/>
        <v>0</v>
      </c>
      <c r="H35" s="8">
        <f t="shared" si="1"/>
        <v>0</v>
      </c>
    </row>
    <row r="36" spans="1:8" outlineLevel="1" x14ac:dyDescent="0.2">
      <c r="A36" s="14" t="s">
        <v>57</v>
      </c>
      <c r="B36" s="15" t="s">
        <v>58</v>
      </c>
      <c r="C36" s="18">
        <v>0</v>
      </c>
      <c r="D36" s="16">
        <v>3110.12</v>
      </c>
      <c r="E36" s="16">
        <v>2884.12</v>
      </c>
      <c r="F36" s="16">
        <v>31.5</v>
      </c>
      <c r="G36" s="7">
        <f t="shared" si="0"/>
        <v>1.0921875650111645</v>
      </c>
      <c r="H36" s="8" t="e">
        <f t="shared" si="1"/>
        <v>#DIV/0!</v>
      </c>
    </row>
    <row r="37" spans="1:8" outlineLevel="1" x14ac:dyDescent="0.2">
      <c r="A37" s="14" t="s">
        <v>59</v>
      </c>
      <c r="B37" s="15" t="s">
        <v>60</v>
      </c>
      <c r="C37" s="18">
        <v>4750.1000000000004</v>
      </c>
      <c r="D37" s="16">
        <v>28496.68</v>
      </c>
      <c r="E37" s="16">
        <v>29196.68</v>
      </c>
      <c r="F37" s="16">
        <v>5614.55</v>
      </c>
      <c r="G37" s="7">
        <f t="shared" si="0"/>
        <v>19.23009739463528</v>
      </c>
      <c r="H37" s="8">
        <f t="shared" si="1"/>
        <v>118.19856424075282</v>
      </c>
    </row>
    <row r="38" spans="1:8" x14ac:dyDescent="0.2">
      <c r="A38" s="12" t="s">
        <v>61</v>
      </c>
      <c r="B38" s="6" t="s">
        <v>62</v>
      </c>
      <c r="C38" s="17">
        <v>11398</v>
      </c>
      <c r="D38" s="13">
        <v>47299.88</v>
      </c>
      <c r="E38" s="13">
        <v>68787.899999999994</v>
      </c>
      <c r="F38" s="13">
        <v>14722.77</v>
      </c>
      <c r="G38" s="8">
        <f t="shared" si="0"/>
        <v>21.403139214890992</v>
      </c>
      <c r="H38" s="8">
        <f t="shared" si="1"/>
        <v>129.16976662572381</v>
      </c>
    </row>
    <row r="39" spans="1:8" outlineLevel="1" x14ac:dyDescent="0.2">
      <c r="A39" s="14" t="s">
        <v>63</v>
      </c>
      <c r="B39" s="15" t="s">
        <v>64</v>
      </c>
      <c r="C39" s="18">
        <v>9977</v>
      </c>
      <c r="D39" s="16">
        <v>39177.760000000002</v>
      </c>
      <c r="E39" s="16">
        <v>60665.78</v>
      </c>
      <c r="F39" s="16">
        <v>13300.7</v>
      </c>
      <c r="G39" s="7">
        <f t="shared" si="0"/>
        <v>21.924551204979149</v>
      </c>
      <c r="H39" s="8">
        <f t="shared" si="1"/>
        <v>133.31362132905684</v>
      </c>
    </row>
    <row r="40" spans="1:8" ht="25.5" outlineLevel="1" x14ac:dyDescent="0.2">
      <c r="A40" s="14" t="s">
        <v>65</v>
      </c>
      <c r="B40" s="15" t="s">
        <v>66</v>
      </c>
      <c r="C40" s="18">
        <v>1421</v>
      </c>
      <c r="D40" s="16">
        <v>8122.12</v>
      </c>
      <c r="E40" s="16">
        <v>8122.12</v>
      </c>
      <c r="F40" s="16">
        <v>1422.07</v>
      </c>
      <c r="G40" s="7">
        <f t="shared" si="0"/>
        <v>17.508606127464258</v>
      </c>
      <c r="H40" s="8">
        <f t="shared" si="1"/>
        <v>100.0752990851513</v>
      </c>
    </row>
    <row r="41" spans="1:8" x14ac:dyDescent="0.2">
      <c r="A41" s="12" t="s">
        <v>67</v>
      </c>
      <c r="B41" s="6" t="s">
        <v>68</v>
      </c>
      <c r="C41" s="17">
        <v>530</v>
      </c>
      <c r="D41" s="13">
        <v>2284.1</v>
      </c>
      <c r="E41" s="13">
        <v>2284.1</v>
      </c>
      <c r="F41" s="13">
        <v>501.72</v>
      </c>
      <c r="G41" s="8">
        <f t="shared" si="0"/>
        <v>21.965763320344994</v>
      </c>
      <c r="H41" s="8">
        <f t="shared" si="1"/>
        <v>94.664150943396223</v>
      </c>
    </row>
    <row r="42" spans="1:8" ht="17.25" customHeight="1" outlineLevel="1" x14ac:dyDescent="0.2">
      <c r="A42" s="14" t="s">
        <v>69</v>
      </c>
      <c r="B42" s="15" t="s">
        <v>70</v>
      </c>
      <c r="C42" s="18">
        <v>530</v>
      </c>
      <c r="D42" s="16">
        <v>2284.1</v>
      </c>
      <c r="E42" s="16">
        <v>2284.1</v>
      </c>
      <c r="F42" s="16">
        <v>501.72</v>
      </c>
      <c r="G42" s="7">
        <f t="shared" si="0"/>
        <v>21.965763320344994</v>
      </c>
      <c r="H42" s="8">
        <f t="shared" si="1"/>
        <v>94.664150943396223</v>
      </c>
    </row>
    <row r="43" spans="1:8" x14ac:dyDescent="0.2">
      <c r="A43" s="12" t="s">
        <v>71</v>
      </c>
      <c r="B43" s="6" t="s">
        <v>72</v>
      </c>
      <c r="C43" s="17">
        <v>4805.5</v>
      </c>
      <c r="D43" s="13">
        <v>19752.3</v>
      </c>
      <c r="E43" s="13">
        <v>20402.3</v>
      </c>
      <c r="F43" s="13">
        <v>5612.29</v>
      </c>
      <c r="G43" s="8">
        <f t="shared" si="0"/>
        <v>27.508124084049349</v>
      </c>
      <c r="H43" s="8">
        <f t="shared" si="1"/>
        <v>116.78888773280616</v>
      </c>
    </row>
    <row r="44" spans="1:8" outlineLevel="1" x14ac:dyDescent="0.2">
      <c r="A44" s="14" t="s">
        <v>73</v>
      </c>
      <c r="B44" s="15" t="s">
        <v>74</v>
      </c>
      <c r="C44" s="18">
        <v>80.7</v>
      </c>
      <c r="D44" s="16">
        <v>300</v>
      </c>
      <c r="E44" s="16">
        <v>950</v>
      </c>
      <c r="F44" s="16">
        <v>85</v>
      </c>
      <c r="G44" s="7">
        <f t="shared" si="0"/>
        <v>8.9473684210526319</v>
      </c>
      <c r="H44" s="8">
        <f t="shared" si="1"/>
        <v>105.32837670384139</v>
      </c>
    </row>
    <row r="45" spans="1:8" outlineLevel="1" x14ac:dyDescent="0.2">
      <c r="A45" s="14" t="s">
        <v>75</v>
      </c>
      <c r="B45" s="15" t="s">
        <v>76</v>
      </c>
      <c r="C45" s="18">
        <v>4724.8</v>
      </c>
      <c r="D45" s="16">
        <v>19452.3</v>
      </c>
      <c r="E45" s="16">
        <v>19452.3</v>
      </c>
      <c r="F45" s="16">
        <v>5527.29</v>
      </c>
      <c r="G45" s="7">
        <f t="shared" si="0"/>
        <v>28.414583365463212</v>
      </c>
      <c r="H45" s="8">
        <f t="shared" si="1"/>
        <v>116.98463427023366</v>
      </c>
    </row>
    <row r="46" spans="1:8" x14ac:dyDescent="0.2">
      <c r="A46" s="12" t="s">
        <v>77</v>
      </c>
      <c r="B46" s="6" t="s">
        <v>78</v>
      </c>
      <c r="C46" s="17">
        <v>2885.3</v>
      </c>
      <c r="D46" s="13">
        <v>14310.26</v>
      </c>
      <c r="E46" s="13">
        <v>15033.94</v>
      </c>
      <c r="F46" s="13">
        <v>4296.34</v>
      </c>
      <c r="G46" s="8">
        <f t="shared" si="0"/>
        <v>28.577605072256507</v>
      </c>
      <c r="H46" s="8">
        <f t="shared" si="1"/>
        <v>148.9044466779884</v>
      </c>
    </row>
    <row r="47" spans="1:8" outlineLevel="1" x14ac:dyDescent="0.2">
      <c r="A47" s="14" t="s">
        <v>79</v>
      </c>
      <c r="B47" s="15" t="s">
        <v>80</v>
      </c>
      <c r="C47" s="18">
        <v>2517.3000000000002</v>
      </c>
      <c r="D47" s="16">
        <v>11724.24</v>
      </c>
      <c r="E47" s="16">
        <v>11528.81</v>
      </c>
      <c r="F47" s="16">
        <v>2916.53</v>
      </c>
      <c r="G47" s="7">
        <f t="shared" si="0"/>
        <v>25.297754061347181</v>
      </c>
      <c r="H47" s="8">
        <f t="shared" si="1"/>
        <v>115.85945258809041</v>
      </c>
    </row>
    <row r="48" spans="1:8" outlineLevel="1" x14ac:dyDescent="0.2">
      <c r="A48" s="14" t="s">
        <v>81</v>
      </c>
      <c r="B48" s="15" t="s">
        <v>82</v>
      </c>
      <c r="C48" s="18">
        <v>0</v>
      </c>
      <c r="D48" s="16">
        <v>444.46</v>
      </c>
      <c r="E48" s="16">
        <v>1363.58</v>
      </c>
      <c r="F48" s="16">
        <v>919.12</v>
      </c>
      <c r="G48" s="7">
        <f t="shared" si="0"/>
        <v>67.404919403335342</v>
      </c>
      <c r="H48" s="8" t="e">
        <f t="shared" si="1"/>
        <v>#DIV/0!</v>
      </c>
    </row>
    <row r="49" spans="1:8" outlineLevel="1" x14ac:dyDescent="0.2">
      <c r="A49" s="14" t="s">
        <v>83</v>
      </c>
      <c r="B49" s="15" t="s">
        <v>84</v>
      </c>
      <c r="C49" s="18">
        <v>368</v>
      </c>
      <c r="D49" s="16">
        <v>2141.56</v>
      </c>
      <c r="E49" s="16">
        <v>2141.56</v>
      </c>
      <c r="F49" s="16">
        <v>460.69</v>
      </c>
      <c r="G49" s="7">
        <f t="shared" si="0"/>
        <v>21.511888529856741</v>
      </c>
      <c r="H49" s="8">
        <f t="shared" si="1"/>
        <v>125.1875</v>
      </c>
    </row>
    <row r="50" spans="1:8" ht="18.75" customHeight="1" x14ac:dyDescent="0.2">
      <c r="A50" s="12" t="s">
        <v>85</v>
      </c>
      <c r="B50" s="6" t="s">
        <v>86</v>
      </c>
      <c r="C50" s="17">
        <v>547.1</v>
      </c>
      <c r="D50" s="13">
        <v>3595.71</v>
      </c>
      <c r="E50" s="13">
        <v>3595.71</v>
      </c>
      <c r="F50" s="13">
        <v>604.27</v>
      </c>
      <c r="G50" s="8">
        <f t="shared" si="0"/>
        <v>16.805304098495149</v>
      </c>
      <c r="H50" s="8">
        <f t="shared" si="1"/>
        <v>110.44964357521476</v>
      </c>
    </row>
    <row r="51" spans="1:8" outlineLevel="1" x14ac:dyDescent="0.2">
      <c r="A51" s="14" t="s">
        <v>87</v>
      </c>
      <c r="B51" s="15" t="s">
        <v>88</v>
      </c>
      <c r="C51" s="18">
        <v>82.9</v>
      </c>
      <c r="D51" s="16">
        <v>673</v>
      </c>
      <c r="E51" s="16">
        <v>673</v>
      </c>
      <c r="F51" s="16">
        <v>127.81</v>
      </c>
      <c r="G51" s="7">
        <f t="shared" si="0"/>
        <v>18.991084695393759</v>
      </c>
      <c r="H51" s="8">
        <f t="shared" si="1"/>
        <v>154.17370325693605</v>
      </c>
    </row>
    <row r="52" spans="1:8" outlineLevel="1" x14ac:dyDescent="0.2">
      <c r="A52" s="14" t="s">
        <v>89</v>
      </c>
      <c r="B52" s="15" t="s">
        <v>90</v>
      </c>
      <c r="C52" s="18">
        <v>464.2</v>
      </c>
      <c r="D52" s="16">
        <v>2922.71</v>
      </c>
      <c r="E52" s="16">
        <v>2922.71</v>
      </c>
      <c r="F52" s="16">
        <v>476.46</v>
      </c>
      <c r="G52" s="7">
        <f t="shared" si="0"/>
        <v>16.301993697629939</v>
      </c>
      <c r="H52" s="8">
        <f t="shared" si="1"/>
        <v>102.64110297285653</v>
      </c>
    </row>
    <row r="53" spans="1:8" ht="24.75" customHeight="1" x14ac:dyDescent="0.2">
      <c r="A53" s="12" t="s">
        <v>91</v>
      </c>
      <c r="B53" s="6" t="s">
        <v>92</v>
      </c>
      <c r="C53" s="17">
        <v>446.1</v>
      </c>
      <c r="D53" s="13">
        <v>1650</v>
      </c>
      <c r="E53" s="13">
        <v>1650</v>
      </c>
      <c r="F53" s="13">
        <v>425.52</v>
      </c>
      <c r="G53" s="8">
        <f t="shared" si="0"/>
        <v>25.789090909090909</v>
      </c>
      <c r="H53" s="8">
        <f t="shared" si="1"/>
        <v>95.38668459986549</v>
      </c>
    </row>
    <row r="54" spans="1:8" ht="25.5" outlineLevel="1" x14ac:dyDescent="0.2">
      <c r="A54" s="14" t="s">
        <v>93</v>
      </c>
      <c r="B54" s="15" t="s">
        <v>94</v>
      </c>
      <c r="C54" s="18">
        <v>446.1</v>
      </c>
      <c r="D54" s="16">
        <v>1650</v>
      </c>
      <c r="E54" s="16">
        <v>1650</v>
      </c>
      <c r="F54" s="16">
        <v>425.52</v>
      </c>
      <c r="G54" s="7">
        <f t="shared" si="0"/>
        <v>25.789090909090909</v>
      </c>
      <c r="H54" s="8">
        <f t="shared" si="1"/>
        <v>95.38668459986549</v>
      </c>
    </row>
    <row r="55" spans="1:8" ht="40.5" customHeight="1" x14ac:dyDescent="0.2">
      <c r="A55" s="12" t="s">
        <v>95</v>
      </c>
      <c r="B55" s="6" t="s">
        <v>96</v>
      </c>
      <c r="C55" s="17">
        <v>11323.1</v>
      </c>
      <c r="D55" s="13">
        <v>54156.44</v>
      </c>
      <c r="E55" s="13">
        <v>54156.44</v>
      </c>
      <c r="F55" s="13">
        <v>13603.48</v>
      </c>
      <c r="G55" s="8">
        <f t="shared" si="0"/>
        <v>25.118859363724795</v>
      </c>
      <c r="H55" s="8">
        <f t="shared" si="1"/>
        <v>120.13918449894463</v>
      </c>
    </row>
    <row r="56" spans="1:8" ht="38.25" outlineLevel="1" x14ac:dyDescent="0.2">
      <c r="A56" s="14" t="s">
        <v>97</v>
      </c>
      <c r="B56" s="15" t="s">
        <v>98</v>
      </c>
      <c r="C56" s="18">
        <v>6781.2</v>
      </c>
      <c r="D56" s="16">
        <v>29293.200000000001</v>
      </c>
      <c r="E56" s="16">
        <v>29293.200000000001</v>
      </c>
      <c r="F56" s="16">
        <v>7323.17</v>
      </c>
      <c r="G56" s="7">
        <f t="shared" si="0"/>
        <v>24.999556210997774</v>
      </c>
      <c r="H56" s="8">
        <f t="shared" si="1"/>
        <v>107.9922432607798</v>
      </c>
    </row>
    <row r="57" spans="1:8" outlineLevel="1" x14ac:dyDescent="0.2">
      <c r="A57" s="14" t="s">
        <v>99</v>
      </c>
      <c r="B57" s="15" t="s">
        <v>100</v>
      </c>
      <c r="C57" s="18">
        <v>4541.8999999999996</v>
      </c>
      <c r="D57" s="16">
        <v>24863.24</v>
      </c>
      <c r="E57" s="16">
        <v>24863.24</v>
      </c>
      <c r="F57" s="16">
        <v>6280.31</v>
      </c>
      <c r="G57" s="7">
        <f t="shared" si="0"/>
        <v>25.259419126388998</v>
      </c>
      <c r="H57" s="8">
        <f t="shared" si="1"/>
        <v>138.27495101169114</v>
      </c>
    </row>
    <row r="59" spans="1:8" ht="12.75" hidden="1" customHeight="1" x14ac:dyDescent="0.2"/>
    <row r="60" spans="1:8" ht="12.75" hidden="1" customHeight="1" x14ac:dyDescent="0.2"/>
    <row r="61" spans="1:8" ht="12.75" hidden="1" customHeight="1" x14ac:dyDescent="0.2"/>
  </sheetData>
  <mergeCells count="7">
    <mergeCell ref="A1:G1"/>
    <mergeCell ref="A2:H3"/>
    <mergeCell ref="A5:A6"/>
    <mergeCell ref="B5:B6"/>
    <mergeCell ref="D5:G5"/>
    <mergeCell ref="H5:H6"/>
    <mergeCell ref="C5:C6"/>
  </mergeCells>
  <pageMargins left="0.25" right="0.25" top="0.75" bottom="0.75" header="0.3" footer="0.3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workbookViewId="0">
      <selection activeCell="A2" sqref="A1:XFD1048576"/>
    </sheetView>
  </sheetViews>
  <sheetFormatPr defaultRowHeight="12.75" outlineLevelRow="1" x14ac:dyDescent="0.2"/>
  <cols>
    <col min="1" max="1" width="42.140625" style="1" customWidth="1"/>
    <col min="2" max="2" width="6.7109375" style="1" customWidth="1"/>
    <col min="3" max="3" width="10.85546875" style="1" customWidth="1"/>
    <col min="4" max="4" width="10.28515625" style="1" customWidth="1"/>
    <col min="5" max="5" width="11.7109375" style="1" customWidth="1"/>
    <col min="6" max="6" width="11.28515625" style="1" customWidth="1"/>
    <col min="7" max="7" width="6.5703125" style="1" customWidth="1"/>
    <col min="8" max="8" width="7.7109375" style="1" customWidth="1"/>
    <col min="9" max="10" width="9.140625" style="1" customWidth="1"/>
    <col min="11" max="16384" width="9.140625" style="1"/>
  </cols>
  <sheetData>
    <row r="1" spans="1:10" hidden="1" x14ac:dyDescent="0.2">
      <c r="A1" s="25"/>
      <c r="B1" s="25"/>
      <c r="C1" s="25"/>
      <c r="D1" s="25"/>
      <c r="E1" s="25"/>
      <c r="F1" s="25"/>
      <c r="G1" s="25"/>
      <c r="H1" s="3"/>
      <c r="I1" s="3"/>
      <c r="J1" s="3"/>
    </row>
    <row r="2" spans="1:10" x14ac:dyDescent="0.2">
      <c r="A2" s="26" t="s">
        <v>111</v>
      </c>
      <c r="B2" s="26"/>
      <c r="C2" s="26"/>
      <c r="D2" s="26"/>
      <c r="E2" s="26"/>
      <c r="F2" s="26"/>
      <c r="G2" s="26"/>
      <c r="H2" s="26"/>
      <c r="I2" s="3"/>
      <c r="J2" s="3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4"/>
      <c r="J3" s="4"/>
    </row>
    <row r="4" spans="1:10" x14ac:dyDescent="0.2">
      <c r="B4" s="5"/>
      <c r="C4" s="5"/>
      <c r="D4" s="5"/>
      <c r="E4" s="5"/>
      <c r="G4" s="5"/>
      <c r="I4" s="3"/>
      <c r="J4" s="3"/>
    </row>
    <row r="5" spans="1:10" ht="15" customHeight="1" x14ac:dyDescent="0.2">
      <c r="A5" s="27" t="s">
        <v>101</v>
      </c>
      <c r="B5" s="27" t="s">
        <v>102</v>
      </c>
      <c r="C5" s="28" t="s">
        <v>112</v>
      </c>
      <c r="D5" s="27" t="s">
        <v>103</v>
      </c>
      <c r="E5" s="27"/>
      <c r="F5" s="27"/>
      <c r="G5" s="27"/>
      <c r="H5" s="28" t="s">
        <v>109</v>
      </c>
    </row>
    <row r="6" spans="1:10" ht="59.25" customHeight="1" x14ac:dyDescent="0.2">
      <c r="A6" s="27"/>
      <c r="B6" s="27"/>
      <c r="C6" s="28"/>
      <c r="D6" s="19" t="s">
        <v>104</v>
      </c>
      <c r="E6" s="19" t="s">
        <v>113</v>
      </c>
      <c r="F6" s="19" t="s">
        <v>114</v>
      </c>
      <c r="G6" s="20" t="s">
        <v>107</v>
      </c>
      <c r="H6" s="28"/>
    </row>
    <row r="7" spans="1:10" x14ac:dyDescent="0.2">
      <c r="A7" s="9" t="s">
        <v>0</v>
      </c>
      <c r="B7" s="10"/>
      <c r="C7" s="11">
        <f>C8+C17+C19+C21+C27+C31+C38+C41+C43+C46+C50+C53+C55</f>
        <v>331372.08999999997</v>
      </c>
      <c r="D7" s="11">
        <v>689858.53</v>
      </c>
      <c r="E7" s="11">
        <f>E8+E17+E19+E21+E27+E31+E38+E41+E43+E46+E50+E53+E55</f>
        <v>768257.45</v>
      </c>
      <c r="F7" s="11">
        <f>F8+F17+F19+F21+F27+F31+F38+F41+F43+F46+F50+F53+F55</f>
        <v>378388.03999999992</v>
      </c>
      <c r="G7" s="8">
        <f>F7*100/E7</f>
        <v>49.25276546293172</v>
      </c>
      <c r="H7" s="8">
        <f>F7*100/C7</f>
        <v>114.18826491995749</v>
      </c>
    </row>
    <row r="8" spans="1:10" ht="18" customHeight="1" x14ac:dyDescent="0.2">
      <c r="A8" s="12" t="s">
        <v>1</v>
      </c>
      <c r="B8" s="19" t="s">
        <v>2</v>
      </c>
      <c r="C8" s="13">
        <f>C9+C10+C11+C12+C13+C14+C15+C16</f>
        <v>24848.719999999998</v>
      </c>
      <c r="D8" s="13">
        <v>63683.37</v>
      </c>
      <c r="E8" s="13">
        <f>E9+E10+E11+E12+E13+E14+E15+E16</f>
        <v>63862.31</v>
      </c>
      <c r="F8" s="13">
        <f>F9+F10+F11+F12+F13+F14+F15+F16</f>
        <v>25069.85</v>
      </c>
      <c r="G8" s="8">
        <f t="shared" ref="G8:G57" si="0">F8*100/E8</f>
        <v>39.256096436223494</v>
      </c>
      <c r="H8" s="8">
        <f t="shared" ref="H8:H57" si="1">F8*100/C8</f>
        <v>100.88990499309422</v>
      </c>
    </row>
    <row r="9" spans="1:10" ht="39.75" customHeight="1" outlineLevel="1" x14ac:dyDescent="0.2">
      <c r="A9" s="14" t="s">
        <v>3</v>
      </c>
      <c r="B9" s="15" t="s">
        <v>4</v>
      </c>
      <c r="C9" s="18">
        <v>1090.06</v>
      </c>
      <c r="D9" s="16">
        <v>2564.89</v>
      </c>
      <c r="E9" s="16">
        <v>2564.89</v>
      </c>
      <c r="F9" s="16">
        <v>1060.8599999999999</v>
      </c>
      <c r="G9" s="7">
        <f t="shared" si="0"/>
        <v>41.360838086623595</v>
      </c>
      <c r="H9" s="8">
        <f t="shared" si="1"/>
        <v>97.321248371649261</v>
      </c>
    </row>
    <row r="10" spans="1:10" ht="51.75" customHeight="1" outlineLevel="1" x14ac:dyDescent="0.2">
      <c r="A10" s="14" t="s">
        <v>5</v>
      </c>
      <c r="B10" s="15" t="s">
        <v>6</v>
      </c>
      <c r="C10" s="18">
        <v>357.49</v>
      </c>
      <c r="D10" s="16">
        <v>1059.8900000000001</v>
      </c>
      <c r="E10" s="16">
        <v>1059.8900000000001</v>
      </c>
      <c r="F10" s="16">
        <v>342.46</v>
      </c>
      <c r="G10" s="7">
        <f t="shared" si="0"/>
        <v>32.31090018775533</v>
      </c>
      <c r="H10" s="8">
        <f t="shared" si="1"/>
        <v>95.795686592631952</v>
      </c>
    </row>
    <row r="11" spans="1:10" ht="51.75" customHeight="1" outlineLevel="1" x14ac:dyDescent="0.2">
      <c r="A11" s="14" t="s">
        <v>7</v>
      </c>
      <c r="B11" s="15" t="s">
        <v>8</v>
      </c>
      <c r="C11" s="18">
        <v>14708.17</v>
      </c>
      <c r="D11" s="16">
        <v>36502.65</v>
      </c>
      <c r="E11" s="16">
        <v>36809.65</v>
      </c>
      <c r="F11" s="16">
        <v>15562.24</v>
      </c>
      <c r="G11" s="7">
        <f t="shared" si="0"/>
        <v>42.277609268221781</v>
      </c>
      <c r="H11" s="8">
        <f t="shared" si="1"/>
        <v>105.80677269843903</v>
      </c>
    </row>
    <row r="12" spans="1:10" outlineLevel="1" x14ac:dyDescent="0.2">
      <c r="A12" s="14" t="s">
        <v>9</v>
      </c>
      <c r="B12" s="15" t="s">
        <v>10</v>
      </c>
      <c r="C12" s="18">
        <v>0</v>
      </c>
      <c r="D12" s="16">
        <v>50</v>
      </c>
      <c r="E12" s="16">
        <v>50</v>
      </c>
      <c r="F12" s="16">
        <v>50</v>
      </c>
      <c r="G12" s="7">
        <f t="shared" si="0"/>
        <v>100</v>
      </c>
      <c r="H12" s="8" t="e">
        <f t="shared" si="1"/>
        <v>#DIV/0!</v>
      </c>
    </row>
    <row r="13" spans="1:10" ht="36.75" customHeight="1" outlineLevel="1" x14ac:dyDescent="0.2">
      <c r="A13" s="14" t="s">
        <v>11</v>
      </c>
      <c r="B13" s="15" t="s">
        <v>12</v>
      </c>
      <c r="C13" s="18">
        <v>5317.63</v>
      </c>
      <c r="D13" s="16">
        <v>11576.72</v>
      </c>
      <c r="E13" s="16">
        <v>11724.32</v>
      </c>
      <c r="F13" s="16">
        <v>4783.51</v>
      </c>
      <c r="G13" s="7">
        <f t="shared" si="0"/>
        <v>40.799892872251867</v>
      </c>
      <c r="H13" s="8">
        <f t="shared" si="1"/>
        <v>89.955675742765109</v>
      </c>
    </row>
    <row r="14" spans="1:10" ht="14.25" customHeight="1" outlineLevel="1" x14ac:dyDescent="0.2">
      <c r="A14" s="14" t="s">
        <v>13</v>
      </c>
      <c r="B14" s="15" t="s">
        <v>14</v>
      </c>
      <c r="C14" s="18">
        <v>0</v>
      </c>
      <c r="D14" s="16">
        <v>1440</v>
      </c>
      <c r="E14" s="16">
        <v>1440</v>
      </c>
      <c r="F14" s="16">
        <v>0</v>
      </c>
      <c r="G14" s="7">
        <f t="shared" si="0"/>
        <v>0</v>
      </c>
      <c r="H14" s="8" t="e">
        <f t="shared" si="1"/>
        <v>#DIV/0!</v>
      </c>
    </row>
    <row r="15" spans="1:10" outlineLevel="1" x14ac:dyDescent="0.2">
      <c r="A15" s="14" t="s">
        <v>15</v>
      </c>
      <c r="B15" s="15" t="s">
        <v>16</v>
      </c>
      <c r="C15" s="18">
        <v>0</v>
      </c>
      <c r="D15" s="16">
        <v>2000</v>
      </c>
      <c r="E15" s="16">
        <v>1524.36</v>
      </c>
      <c r="F15" s="16">
        <v>0</v>
      </c>
      <c r="G15" s="7">
        <f t="shared" si="0"/>
        <v>0</v>
      </c>
      <c r="H15" s="8" t="e">
        <f t="shared" si="1"/>
        <v>#DIV/0!</v>
      </c>
    </row>
    <row r="16" spans="1:10" outlineLevel="1" x14ac:dyDescent="0.2">
      <c r="A16" s="14" t="s">
        <v>17</v>
      </c>
      <c r="B16" s="15" t="s">
        <v>18</v>
      </c>
      <c r="C16" s="18">
        <v>3375.37</v>
      </c>
      <c r="D16" s="16">
        <v>8489.2199999999993</v>
      </c>
      <c r="E16" s="16">
        <v>8689.2000000000007</v>
      </c>
      <c r="F16" s="16">
        <v>3270.78</v>
      </c>
      <c r="G16" s="7">
        <f t="shared" si="0"/>
        <v>37.641900290015187</v>
      </c>
      <c r="H16" s="8">
        <f t="shared" si="1"/>
        <v>96.901376737957619</v>
      </c>
    </row>
    <row r="17" spans="1:8" x14ac:dyDescent="0.2">
      <c r="A17" s="12" t="s">
        <v>19</v>
      </c>
      <c r="B17" s="19" t="s">
        <v>20</v>
      </c>
      <c r="C17" s="13">
        <f>C18</f>
        <v>924.6</v>
      </c>
      <c r="D17" s="13">
        <v>1985.4</v>
      </c>
      <c r="E17" s="13">
        <f>E18</f>
        <v>1985.4</v>
      </c>
      <c r="F17" s="13">
        <f>F18</f>
        <v>999.2</v>
      </c>
      <c r="G17" s="8">
        <f t="shared" si="0"/>
        <v>50.327389946610253</v>
      </c>
      <c r="H17" s="8">
        <f t="shared" si="1"/>
        <v>108.06835388276011</v>
      </c>
    </row>
    <row r="18" spans="1:8" x14ac:dyDescent="0.2">
      <c r="A18" s="14" t="s">
        <v>21</v>
      </c>
      <c r="B18" s="15" t="s">
        <v>22</v>
      </c>
      <c r="C18" s="18">
        <v>924.6</v>
      </c>
      <c r="D18" s="16">
        <v>1985.4</v>
      </c>
      <c r="E18" s="16">
        <v>1985.4</v>
      </c>
      <c r="F18" s="16">
        <v>999.2</v>
      </c>
      <c r="G18" s="7">
        <f t="shared" si="0"/>
        <v>50.327389946610253</v>
      </c>
      <c r="H18" s="8">
        <f t="shared" si="1"/>
        <v>108.06835388276011</v>
      </c>
    </row>
    <row r="19" spans="1:8" ht="25.5" x14ac:dyDescent="0.2">
      <c r="A19" s="12" t="s">
        <v>23</v>
      </c>
      <c r="B19" s="19" t="s">
        <v>24</v>
      </c>
      <c r="C19" s="13">
        <f>C20</f>
        <v>294.95</v>
      </c>
      <c r="D19" s="13">
        <v>701.1</v>
      </c>
      <c r="E19" s="13">
        <f>E20</f>
        <v>701.1</v>
      </c>
      <c r="F19" s="13">
        <f>F20</f>
        <v>392.31</v>
      </c>
      <c r="G19" s="8">
        <f t="shared" si="0"/>
        <v>55.956354300385108</v>
      </c>
      <c r="H19" s="8">
        <f t="shared" si="1"/>
        <v>133.00898457365656</v>
      </c>
    </row>
    <row r="20" spans="1:8" ht="38.25" x14ac:dyDescent="0.2">
      <c r="A20" s="14" t="s">
        <v>25</v>
      </c>
      <c r="B20" s="15" t="s">
        <v>26</v>
      </c>
      <c r="C20" s="18">
        <v>294.95</v>
      </c>
      <c r="D20" s="16">
        <v>701.1</v>
      </c>
      <c r="E20" s="16">
        <v>701.1</v>
      </c>
      <c r="F20" s="16">
        <v>392.31</v>
      </c>
      <c r="G20" s="7">
        <f t="shared" si="0"/>
        <v>55.956354300385108</v>
      </c>
      <c r="H20" s="8">
        <f t="shared" si="1"/>
        <v>133.00898457365656</v>
      </c>
    </row>
    <row r="21" spans="1:8" x14ac:dyDescent="0.2">
      <c r="A21" s="12" t="s">
        <v>27</v>
      </c>
      <c r="B21" s="19" t="s">
        <v>28</v>
      </c>
      <c r="C21" s="13">
        <f>C22+C23+C24+C25+C26</f>
        <v>11648.15</v>
      </c>
      <c r="D21" s="13">
        <v>89147.520000000004</v>
      </c>
      <c r="E21" s="13">
        <f>E22+E23+E24+E25+E26</f>
        <v>110605.3</v>
      </c>
      <c r="F21" s="13">
        <f>F22+F23+F24+F25+F26</f>
        <v>39925.269999999997</v>
      </c>
      <c r="G21" s="8">
        <f t="shared" si="0"/>
        <v>36.097067681205147</v>
      </c>
      <c r="H21" s="8">
        <f t="shared" si="1"/>
        <v>342.76061005395701</v>
      </c>
    </row>
    <row r="22" spans="1:8" x14ac:dyDescent="0.2">
      <c r="A22" s="14" t="s">
        <v>29</v>
      </c>
      <c r="B22" s="15" t="s">
        <v>30</v>
      </c>
      <c r="C22" s="18">
        <v>405.5</v>
      </c>
      <c r="D22" s="16">
        <v>17662</v>
      </c>
      <c r="E22" s="16">
        <v>17663.11</v>
      </c>
      <c r="F22" s="16">
        <v>11060.88</v>
      </c>
      <c r="G22" s="7">
        <f t="shared" si="0"/>
        <v>62.621361696779331</v>
      </c>
      <c r="H22" s="8">
        <f t="shared" si="1"/>
        <v>2727.7139334155363</v>
      </c>
    </row>
    <row r="23" spans="1:8" x14ac:dyDescent="0.2">
      <c r="A23" s="14" t="s">
        <v>31</v>
      </c>
      <c r="B23" s="15" t="s">
        <v>32</v>
      </c>
      <c r="C23" s="18">
        <v>9556.17</v>
      </c>
      <c r="D23" s="16">
        <v>18316.82</v>
      </c>
      <c r="E23" s="16">
        <v>19326.82</v>
      </c>
      <c r="F23" s="16">
        <v>9380.39</v>
      </c>
      <c r="G23" s="7">
        <f t="shared" si="0"/>
        <v>48.535610100368295</v>
      </c>
      <c r="H23" s="8">
        <f t="shared" si="1"/>
        <v>98.160560140725835</v>
      </c>
    </row>
    <row r="24" spans="1:8" x14ac:dyDescent="0.2">
      <c r="A24" s="14" t="s">
        <v>33</v>
      </c>
      <c r="B24" s="15" t="s">
        <v>34</v>
      </c>
      <c r="C24" s="18">
        <v>85.3</v>
      </c>
      <c r="D24" s="16">
        <v>51123.3</v>
      </c>
      <c r="E24" s="16">
        <v>51923.3</v>
      </c>
      <c r="F24" s="16">
        <v>12247.47</v>
      </c>
      <c r="G24" s="7">
        <f t="shared" si="0"/>
        <v>23.587618660601308</v>
      </c>
      <c r="H24" s="8">
        <f t="shared" si="1"/>
        <v>14358.112543962487</v>
      </c>
    </row>
    <row r="25" spans="1:8" x14ac:dyDescent="0.2">
      <c r="A25" s="14" t="s">
        <v>35</v>
      </c>
      <c r="B25" s="15" t="s">
        <v>36</v>
      </c>
      <c r="C25" s="18">
        <v>99</v>
      </c>
      <c r="D25" s="16">
        <v>322.7</v>
      </c>
      <c r="E25" s="16">
        <v>322.7</v>
      </c>
      <c r="F25" s="16">
        <v>197.2</v>
      </c>
      <c r="G25" s="7">
        <f t="shared" si="0"/>
        <v>61.109389525875429</v>
      </c>
      <c r="H25" s="8">
        <f t="shared" si="1"/>
        <v>199.1919191919192</v>
      </c>
    </row>
    <row r="26" spans="1:8" ht="25.5" x14ac:dyDescent="0.2">
      <c r="A26" s="14" t="s">
        <v>37</v>
      </c>
      <c r="B26" s="15" t="s">
        <v>38</v>
      </c>
      <c r="C26" s="18">
        <v>1502.18</v>
      </c>
      <c r="D26" s="16">
        <v>1722.7</v>
      </c>
      <c r="E26" s="16">
        <v>21369.37</v>
      </c>
      <c r="F26" s="16">
        <v>7039.33</v>
      </c>
      <c r="G26" s="7">
        <f t="shared" si="0"/>
        <v>32.941214457889963</v>
      </c>
      <c r="H26" s="8">
        <f t="shared" si="1"/>
        <v>468.60762358705347</v>
      </c>
    </row>
    <row r="27" spans="1:8" x14ac:dyDescent="0.2">
      <c r="A27" s="12" t="s">
        <v>39</v>
      </c>
      <c r="B27" s="19" t="s">
        <v>40</v>
      </c>
      <c r="C27" s="13">
        <f>C28+C29+C30</f>
        <v>24504.67</v>
      </c>
      <c r="D27" s="13">
        <v>37974.9</v>
      </c>
      <c r="E27" s="13">
        <f>E28+E29+E30</f>
        <v>33219.58</v>
      </c>
      <c r="F27" s="13">
        <f>F28+F29+F30</f>
        <v>21307.65</v>
      </c>
      <c r="G27" s="8">
        <f t="shared" si="0"/>
        <v>64.141840444701586</v>
      </c>
      <c r="H27" s="8">
        <f t="shared" si="1"/>
        <v>86.953425612342471</v>
      </c>
    </row>
    <row r="28" spans="1:8" x14ac:dyDescent="0.2">
      <c r="A28" s="14" t="s">
        <v>41</v>
      </c>
      <c r="B28" s="15" t="s">
        <v>42</v>
      </c>
      <c r="C28" s="18">
        <v>1350</v>
      </c>
      <c r="D28" s="16">
        <v>1293.9100000000001</v>
      </c>
      <c r="E28" s="16">
        <v>1293.9100000000001</v>
      </c>
      <c r="F28" s="16">
        <v>0</v>
      </c>
      <c r="G28" s="7">
        <f t="shared" si="0"/>
        <v>0</v>
      </c>
      <c r="H28" s="8">
        <f t="shared" si="1"/>
        <v>0</v>
      </c>
    </row>
    <row r="29" spans="1:8" x14ac:dyDescent="0.2">
      <c r="A29" s="14" t="s">
        <v>43</v>
      </c>
      <c r="B29" s="15" t="s">
        <v>44</v>
      </c>
      <c r="C29" s="18">
        <v>23154.67</v>
      </c>
      <c r="D29" s="16">
        <v>27093.49</v>
      </c>
      <c r="E29" s="16">
        <v>28623.69</v>
      </c>
      <c r="F29" s="16">
        <v>20477.490000000002</v>
      </c>
      <c r="G29" s="7">
        <f t="shared" si="0"/>
        <v>71.540356956073808</v>
      </c>
      <c r="H29" s="8">
        <f t="shared" si="1"/>
        <v>88.43783996921573</v>
      </c>
    </row>
    <row r="30" spans="1:8" x14ac:dyDescent="0.2">
      <c r="A30" s="14" t="s">
        <v>45</v>
      </c>
      <c r="B30" s="15" t="s">
        <v>46</v>
      </c>
      <c r="C30" s="18">
        <v>0</v>
      </c>
      <c r="D30" s="16">
        <v>9587.5</v>
      </c>
      <c r="E30" s="16">
        <v>3301.98</v>
      </c>
      <c r="F30" s="16">
        <v>830.16</v>
      </c>
      <c r="G30" s="7">
        <f t="shared" si="0"/>
        <v>25.14127886904221</v>
      </c>
      <c r="H30" s="8" t="e">
        <f t="shared" si="1"/>
        <v>#DIV/0!</v>
      </c>
    </row>
    <row r="31" spans="1:8" x14ac:dyDescent="0.2">
      <c r="A31" s="12" t="s">
        <v>47</v>
      </c>
      <c r="B31" s="19" t="s">
        <v>48</v>
      </c>
      <c r="C31" s="13">
        <f>C32+C33+C34+C35+C36+C37</f>
        <v>193103.90999999997</v>
      </c>
      <c r="D31" s="13">
        <v>353317.56</v>
      </c>
      <c r="E31" s="13">
        <f>E32+E33+E34+E35+E36+E37</f>
        <v>389456.37</v>
      </c>
      <c r="F31" s="13">
        <f>F32+F33+F34+F35+F36+F37</f>
        <v>208109.24000000002</v>
      </c>
      <c r="G31" s="8">
        <f t="shared" si="0"/>
        <v>53.435829024956</v>
      </c>
      <c r="H31" s="8">
        <f t="shared" si="1"/>
        <v>107.77059874137197</v>
      </c>
    </row>
    <row r="32" spans="1:8" x14ac:dyDescent="0.2">
      <c r="A32" s="14" t="s">
        <v>49</v>
      </c>
      <c r="B32" s="15" t="s">
        <v>50</v>
      </c>
      <c r="C32" s="18">
        <v>47784.58</v>
      </c>
      <c r="D32" s="16">
        <v>82845.08</v>
      </c>
      <c r="E32" s="16">
        <v>95135.26</v>
      </c>
      <c r="F32" s="16">
        <v>55170.46</v>
      </c>
      <c r="G32" s="7">
        <f t="shared" si="0"/>
        <v>57.991600590569682</v>
      </c>
      <c r="H32" s="8">
        <f t="shared" si="1"/>
        <v>115.4566180135935</v>
      </c>
    </row>
    <row r="33" spans="1:8" x14ac:dyDescent="0.2">
      <c r="A33" s="14" t="s">
        <v>51</v>
      </c>
      <c r="B33" s="15" t="s">
        <v>52</v>
      </c>
      <c r="C33" s="18">
        <v>110784.66</v>
      </c>
      <c r="D33" s="16">
        <v>203424.46</v>
      </c>
      <c r="E33" s="16">
        <v>215401.74</v>
      </c>
      <c r="F33" s="16">
        <v>112140.3</v>
      </c>
      <c r="G33" s="7">
        <f t="shared" si="0"/>
        <v>52.061000064344888</v>
      </c>
      <c r="H33" s="8">
        <f t="shared" si="1"/>
        <v>101.22367121946306</v>
      </c>
    </row>
    <row r="34" spans="1:8" x14ac:dyDescent="0.2">
      <c r="A34" s="14" t="s">
        <v>53</v>
      </c>
      <c r="B34" s="15" t="s">
        <v>54</v>
      </c>
      <c r="C34" s="18">
        <v>19568.25</v>
      </c>
      <c r="D34" s="16">
        <v>35361.21</v>
      </c>
      <c r="E34" s="16">
        <v>43773.57</v>
      </c>
      <c r="F34" s="16">
        <v>23574.2</v>
      </c>
      <c r="G34" s="7">
        <f t="shared" si="0"/>
        <v>53.854871786788237</v>
      </c>
      <c r="H34" s="8">
        <f t="shared" si="1"/>
        <v>120.47168244477662</v>
      </c>
    </row>
    <row r="35" spans="1:8" ht="25.5" x14ac:dyDescent="0.2">
      <c r="A35" s="14" t="s">
        <v>55</v>
      </c>
      <c r="B35" s="15" t="s">
        <v>56</v>
      </c>
      <c r="C35" s="18">
        <v>23.8</v>
      </c>
      <c r="D35" s="16">
        <v>80</v>
      </c>
      <c r="E35" s="16">
        <v>80</v>
      </c>
      <c r="F35" s="16">
        <v>25</v>
      </c>
      <c r="G35" s="7">
        <f t="shared" si="0"/>
        <v>31.25</v>
      </c>
      <c r="H35" s="8">
        <f t="shared" si="1"/>
        <v>105.04201680672269</v>
      </c>
    </row>
    <row r="36" spans="1:8" x14ac:dyDescent="0.2">
      <c r="A36" s="14" t="s">
        <v>57</v>
      </c>
      <c r="B36" s="15" t="s">
        <v>58</v>
      </c>
      <c r="C36" s="18">
        <v>1077.3800000000001</v>
      </c>
      <c r="D36" s="16">
        <v>3110.12</v>
      </c>
      <c r="E36" s="16">
        <v>5776.22</v>
      </c>
      <c r="F36" s="16">
        <v>3055.8</v>
      </c>
      <c r="G36" s="7">
        <f t="shared" si="0"/>
        <v>52.903109646100738</v>
      </c>
      <c r="H36" s="8">
        <f t="shared" si="1"/>
        <v>283.6325159182461</v>
      </c>
    </row>
    <row r="37" spans="1:8" x14ac:dyDescent="0.2">
      <c r="A37" s="14" t="s">
        <v>59</v>
      </c>
      <c r="B37" s="15" t="s">
        <v>60</v>
      </c>
      <c r="C37" s="18">
        <v>13865.24</v>
      </c>
      <c r="D37" s="16">
        <v>28496.68</v>
      </c>
      <c r="E37" s="16">
        <v>29289.58</v>
      </c>
      <c r="F37" s="16">
        <v>14143.48</v>
      </c>
      <c r="G37" s="7">
        <f t="shared" si="0"/>
        <v>48.288435682587455</v>
      </c>
      <c r="H37" s="8">
        <f t="shared" si="1"/>
        <v>102.00674492471822</v>
      </c>
    </row>
    <row r="38" spans="1:8" x14ac:dyDescent="0.2">
      <c r="A38" s="12" t="s">
        <v>61</v>
      </c>
      <c r="B38" s="19" t="s">
        <v>62</v>
      </c>
      <c r="C38" s="13">
        <f>C39+C40</f>
        <v>31402.18</v>
      </c>
      <c r="D38" s="13">
        <v>47299.88</v>
      </c>
      <c r="E38" s="13">
        <f>E39+E40</f>
        <v>69177.97</v>
      </c>
      <c r="F38" s="13">
        <f>F39+F40</f>
        <v>34041.919999999998</v>
      </c>
      <c r="G38" s="8">
        <f t="shared" si="0"/>
        <v>49.209191885798326</v>
      </c>
      <c r="H38" s="8">
        <f t="shared" si="1"/>
        <v>108.40623166926628</v>
      </c>
    </row>
    <row r="39" spans="1:8" x14ac:dyDescent="0.2">
      <c r="A39" s="14" t="s">
        <v>63</v>
      </c>
      <c r="B39" s="15" t="s">
        <v>64</v>
      </c>
      <c r="C39" s="18">
        <v>27927.27</v>
      </c>
      <c r="D39" s="16">
        <v>39177.760000000002</v>
      </c>
      <c r="E39" s="16">
        <v>61025.29</v>
      </c>
      <c r="F39" s="16">
        <v>30328.92</v>
      </c>
      <c r="G39" s="7">
        <f t="shared" si="0"/>
        <v>49.698936293461287</v>
      </c>
      <c r="H39" s="8">
        <f t="shared" si="1"/>
        <v>108.59965904293546</v>
      </c>
    </row>
    <row r="40" spans="1:8" ht="25.5" x14ac:dyDescent="0.2">
      <c r="A40" s="14" t="s">
        <v>65</v>
      </c>
      <c r="B40" s="15" t="s">
        <v>66</v>
      </c>
      <c r="C40" s="18">
        <v>3474.91</v>
      </c>
      <c r="D40" s="16">
        <v>8122.12</v>
      </c>
      <c r="E40" s="16">
        <v>8152.68</v>
      </c>
      <c r="F40" s="16">
        <v>3713</v>
      </c>
      <c r="G40" s="7">
        <f t="shared" si="0"/>
        <v>45.54330600489655</v>
      </c>
      <c r="H40" s="8">
        <f t="shared" si="1"/>
        <v>106.85168824516319</v>
      </c>
    </row>
    <row r="41" spans="1:8" x14ac:dyDescent="0.2">
      <c r="A41" s="12" t="s">
        <v>67</v>
      </c>
      <c r="B41" s="19" t="s">
        <v>68</v>
      </c>
      <c r="C41" s="13">
        <f>C42</f>
        <v>1001.59</v>
      </c>
      <c r="D41" s="13">
        <v>2284.1</v>
      </c>
      <c r="E41" s="13">
        <f>E42</f>
        <v>2478.1</v>
      </c>
      <c r="F41" s="13">
        <f>F42</f>
        <v>1270.31</v>
      </c>
      <c r="G41" s="8">
        <f t="shared" si="0"/>
        <v>51.261450304668898</v>
      </c>
      <c r="H41" s="8">
        <f t="shared" si="1"/>
        <v>126.82934134725785</v>
      </c>
    </row>
    <row r="42" spans="1:8" x14ac:dyDescent="0.2">
      <c r="A42" s="14" t="s">
        <v>69</v>
      </c>
      <c r="B42" s="15" t="s">
        <v>70</v>
      </c>
      <c r="C42" s="18">
        <v>1001.59</v>
      </c>
      <c r="D42" s="16">
        <v>2284.1</v>
      </c>
      <c r="E42" s="16">
        <v>2478.1</v>
      </c>
      <c r="F42" s="16">
        <v>1270.31</v>
      </c>
      <c r="G42" s="7">
        <f t="shared" si="0"/>
        <v>51.261450304668898</v>
      </c>
      <c r="H42" s="8">
        <f t="shared" si="1"/>
        <v>126.82934134725785</v>
      </c>
    </row>
    <row r="43" spans="1:8" x14ac:dyDescent="0.2">
      <c r="A43" s="12" t="s">
        <v>71</v>
      </c>
      <c r="B43" s="19" t="s">
        <v>72</v>
      </c>
      <c r="C43" s="13">
        <f>C44+C45</f>
        <v>9415.92</v>
      </c>
      <c r="D43" s="13">
        <v>19752.3</v>
      </c>
      <c r="E43" s="13">
        <f>E44+E45</f>
        <v>20357.02</v>
      </c>
      <c r="F43" s="13">
        <f>F44+F45</f>
        <v>8501.7199999999993</v>
      </c>
      <c r="G43" s="8">
        <f t="shared" si="0"/>
        <v>41.76308713161356</v>
      </c>
      <c r="H43" s="8">
        <f t="shared" si="1"/>
        <v>90.290911562545119</v>
      </c>
    </row>
    <row r="44" spans="1:8" x14ac:dyDescent="0.2">
      <c r="A44" s="14" t="s">
        <v>73</v>
      </c>
      <c r="B44" s="15" t="s">
        <v>74</v>
      </c>
      <c r="C44" s="18">
        <v>117.7</v>
      </c>
      <c r="D44" s="16">
        <v>300</v>
      </c>
      <c r="E44" s="16">
        <v>1450</v>
      </c>
      <c r="F44" s="16">
        <v>166</v>
      </c>
      <c r="G44" s="7">
        <f t="shared" si="0"/>
        <v>11.448275862068966</v>
      </c>
      <c r="H44" s="8">
        <f t="shared" si="1"/>
        <v>141.03653355989803</v>
      </c>
    </row>
    <row r="45" spans="1:8" x14ac:dyDescent="0.2">
      <c r="A45" s="14" t="s">
        <v>75</v>
      </c>
      <c r="B45" s="15" t="s">
        <v>76</v>
      </c>
      <c r="C45" s="18">
        <v>9298.2199999999993</v>
      </c>
      <c r="D45" s="16">
        <v>19452.3</v>
      </c>
      <c r="E45" s="16">
        <v>18907.02</v>
      </c>
      <c r="F45" s="16">
        <v>8335.7199999999993</v>
      </c>
      <c r="G45" s="7">
        <f t="shared" si="0"/>
        <v>44.087963095188975</v>
      </c>
      <c r="H45" s="8">
        <f t="shared" si="1"/>
        <v>89.648556390362884</v>
      </c>
    </row>
    <row r="46" spans="1:8" x14ac:dyDescent="0.2">
      <c r="A46" s="12" t="s">
        <v>77</v>
      </c>
      <c r="B46" s="19" t="s">
        <v>78</v>
      </c>
      <c r="C46" s="13">
        <f>C47+C48+C49</f>
        <v>8989.16</v>
      </c>
      <c r="D46" s="13">
        <v>14310.26</v>
      </c>
      <c r="E46" s="13">
        <f>E47+E48+E49</f>
        <v>16312.15</v>
      </c>
      <c r="F46" s="13">
        <f>F47+F48+F49</f>
        <v>8543.48</v>
      </c>
      <c r="G46" s="8">
        <f t="shared" si="0"/>
        <v>52.374947508452287</v>
      </c>
      <c r="H46" s="8">
        <f t="shared" si="1"/>
        <v>95.042028398649038</v>
      </c>
    </row>
    <row r="47" spans="1:8" x14ac:dyDescent="0.2">
      <c r="A47" s="14" t="s">
        <v>79</v>
      </c>
      <c r="B47" s="15" t="s">
        <v>80</v>
      </c>
      <c r="C47" s="18">
        <v>5255.78</v>
      </c>
      <c r="D47" s="16">
        <v>11724.24</v>
      </c>
      <c r="E47" s="16">
        <v>11528.81</v>
      </c>
      <c r="F47" s="16">
        <v>6055.02</v>
      </c>
      <c r="G47" s="7">
        <f t="shared" si="0"/>
        <v>52.52077187498103</v>
      </c>
      <c r="H47" s="8">
        <f t="shared" si="1"/>
        <v>115.20687700017885</v>
      </c>
    </row>
    <row r="48" spans="1:8" x14ac:dyDescent="0.2">
      <c r="A48" s="14" t="s">
        <v>81</v>
      </c>
      <c r="B48" s="15" t="s">
        <v>82</v>
      </c>
      <c r="C48" s="18">
        <v>2581.0500000000002</v>
      </c>
      <c r="D48" s="16">
        <v>444.46</v>
      </c>
      <c r="E48" s="16">
        <v>2641.78</v>
      </c>
      <c r="F48" s="16">
        <v>1349.12</v>
      </c>
      <c r="G48" s="7">
        <f t="shared" si="0"/>
        <v>51.068597687922534</v>
      </c>
      <c r="H48" s="8">
        <f t="shared" si="1"/>
        <v>52.270200112357372</v>
      </c>
    </row>
    <row r="49" spans="1:8" x14ac:dyDescent="0.2">
      <c r="A49" s="14" t="s">
        <v>83</v>
      </c>
      <c r="B49" s="15" t="s">
        <v>84</v>
      </c>
      <c r="C49" s="18">
        <v>1152.33</v>
      </c>
      <c r="D49" s="16">
        <v>2141.56</v>
      </c>
      <c r="E49" s="16">
        <v>2141.56</v>
      </c>
      <c r="F49" s="16">
        <v>1139.3399999999999</v>
      </c>
      <c r="G49" s="7">
        <f t="shared" si="0"/>
        <v>53.201404583574586</v>
      </c>
      <c r="H49" s="8">
        <f t="shared" si="1"/>
        <v>98.872718752440704</v>
      </c>
    </row>
    <row r="50" spans="1:8" x14ac:dyDescent="0.2">
      <c r="A50" s="12" t="s">
        <v>85</v>
      </c>
      <c r="B50" s="19" t="s">
        <v>86</v>
      </c>
      <c r="C50" s="13">
        <f>C51+C52</f>
        <v>1494.8600000000001</v>
      </c>
      <c r="D50" s="13">
        <v>3595.71</v>
      </c>
      <c r="E50" s="13">
        <f>E51+E52</f>
        <v>3795.71</v>
      </c>
      <c r="F50" s="13">
        <f>F51+F52</f>
        <v>1817.34</v>
      </c>
      <c r="G50" s="8">
        <f t="shared" si="0"/>
        <v>47.878789475486798</v>
      </c>
      <c r="H50" s="8">
        <f t="shared" si="1"/>
        <v>121.57258873740683</v>
      </c>
    </row>
    <row r="51" spans="1:8" x14ac:dyDescent="0.2">
      <c r="A51" s="14" t="s">
        <v>87</v>
      </c>
      <c r="B51" s="15" t="s">
        <v>88</v>
      </c>
      <c r="C51" s="18">
        <v>271.87</v>
      </c>
      <c r="D51" s="16">
        <v>673</v>
      </c>
      <c r="E51" s="16">
        <v>673</v>
      </c>
      <c r="F51" s="16">
        <v>278.07</v>
      </c>
      <c r="G51" s="7">
        <f t="shared" si="0"/>
        <v>41.317979197622584</v>
      </c>
      <c r="H51" s="8">
        <f t="shared" si="1"/>
        <v>102.28050171037629</v>
      </c>
    </row>
    <row r="52" spans="1:8" x14ac:dyDescent="0.2">
      <c r="A52" s="14" t="s">
        <v>89</v>
      </c>
      <c r="B52" s="15" t="s">
        <v>90</v>
      </c>
      <c r="C52" s="18">
        <v>1222.99</v>
      </c>
      <c r="D52" s="16">
        <v>2922.71</v>
      </c>
      <c r="E52" s="16">
        <v>3122.71</v>
      </c>
      <c r="F52" s="16">
        <v>1539.27</v>
      </c>
      <c r="G52" s="7">
        <f t="shared" si="0"/>
        <v>49.292761735799992</v>
      </c>
      <c r="H52" s="8">
        <f t="shared" si="1"/>
        <v>125.86120900416194</v>
      </c>
    </row>
    <row r="53" spans="1:8" ht="25.5" x14ac:dyDescent="0.2">
      <c r="A53" s="12" t="s">
        <v>91</v>
      </c>
      <c r="B53" s="19" t="s">
        <v>92</v>
      </c>
      <c r="C53" s="13">
        <f>C54</f>
        <v>866.8</v>
      </c>
      <c r="D53" s="13">
        <v>1650</v>
      </c>
      <c r="E53" s="13">
        <f>E54</f>
        <v>1650</v>
      </c>
      <c r="F53" s="13">
        <f>F54</f>
        <v>814.47</v>
      </c>
      <c r="G53" s="8">
        <f t="shared" si="0"/>
        <v>49.36181818181818</v>
      </c>
      <c r="H53" s="8">
        <f t="shared" si="1"/>
        <v>93.962851868943247</v>
      </c>
    </row>
    <row r="54" spans="1:8" ht="25.5" x14ac:dyDescent="0.2">
      <c r="A54" s="14" t="s">
        <v>93</v>
      </c>
      <c r="B54" s="15" t="s">
        <v>94</v>
      </c>
      <c r="C54" s="18">
        <v>866.8</v>
      </c>
      <c r="D54" s="16">
        <v>1650</v>
      </c>
      <c r="E54" s="16">
        <v>1650</v>
      </c>
      <c r="F54" s="16">
        <v>814.47</v>
      </c>
      <c r="G54" s="7">
        <f t="shared" si="0"/>
        <v>49.36181818181818</v>
      </c>
      <c r="H54" s="8">
        <f t="shared" si="1"/>
        <v>93.962851868943247</v>
      </c>
    </row>
    <row r="55" spans="1:8" ht="38.25" x14ac:dyDescent="0.2">
      <c r="A55" s="12" t="s">
        <v>95</v>
      </c>
      <c r="B55" s="19" t="s">
        <v>96</v>
      </c>
      <c r="C55" s="13">
        <f>C56+C57</f>
        <v>22876.58</v>
      </c>
      <c r="D55" s="13">
        <v>54156.44</v>
      </c>
      <c r="E55" s="13">
        <f>E56+E57</f>
        <v>54656.44</v>
      </c>
      <c r="F55" s="13">
        <f>F56+F57</f>
        <v>27595.279999999999</v>
      </c>
      <c r="G55" s="8">
        <f t="shared" si="0"/>
        <v>50.488615797150345</v>
      </c>
      <c r="H55" s="8">
        <f t="shared" si="1"/>
        <v>120.62677200875305</v>
      </c>
    </row>
    <row r="56" spans="1:8" ht="38.25" x14ac:dyDescent="0.2">
      <c r="A56" s="14" t="s">
        <v>97</v>
      </c>
      <c r="B56" s="15" t="s">
        <v>98</v>
      </c>
      <c r="C56" s="18">
        <v>13562.43</v>
      </c>
      <c r="D56" s="16">
        <v>29293.200000000001</v>
      </c>
      <c r="E56" s="16">
        <v>29293.200000000001</v>
      </c>
      <c r="F56" s="16">
        <v>14646.32</v>
      </c>
      <c r="G56" s="7">
        <f t="shared" si="0"/>
        <v>49.999044146764433</v>
      </c>
      <c r="H56" s="8">
        <f t="shared" si="1"/>
        <v>107.99185691649653</v>
      </c>
    </row>
    <row r="57" spans="1:8" x14ac:dyDescent="0.2">
      <c r="A57" s="14" t="s">
        <v>99</v>
      </c>
      <c r="B57" s="15" t="s">
        <v>100</v>
      </c>
      <c r="C57" s="18">
        <v>9314.15</v>
      </c>
      <c r="D57" s="16">
        <v>24863.24</v>
      </c>
      <c r="E57" s="16">
        <v>25363.24</v>
      </c>
      <c r="F57" s="16">
        <v>12948.96</v>
      </c>
      <c r="G57" s="7">
        <f t="shared" si="0"/>
        <v>51.054045145651735</v>
      </c>
      <c r="H57" s="8">
        <f t="shared" si="1"/>
        <v>139.02460235233488</v>
      </c>
    </row>
    <row r="59" spans="1:8" hidden="1" x14ac:dyDescent="0.2"/>
    <row r="60" spans="1:8" hidden="1" x14ac:dyDescent="0.2"/>
    <row r="61" spans="1:8" hidden="1" x14ac:dyDescent="0.2"/>
    <row r="62" spans="1:8" ht="18.75" customHeight="1" x14ac:dyDescent="0.2"/>
  </sheetData>
  <mergeCells count="7">
    <mergeCell ref="A1:G1"/>
    <mergeCell ref="A2:H3"/>
    <mergeCell ref="A5:A6"/>
    <mergeCell ref="B5:B6"/>
    <mergeCell ref="C5:C6"/>
    <mergeCell ref="D5:G5"/>
    <mergeCell ref="H5:H6"/>
  </mergeCells>
  <pageMargins left="0.25" right="0.25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workbookViewId="0">
      <selection activeCell="A2" sqref="A1:XFD1048576"/>
    </sheetView>
  </sheetViews>
  <sheetFormatPr defaultRowHeight="12.75" outlineLevelRow="1" x14ac:dyDescent="0.2"/>
  <cols>
    <col min="1" max="1" width="42.140625" style="1" customWidth="1"/>
    <col min="2" max="2" width="6.7109375" style="1" customWidth="1"/>
    <col min="3" max="3" width="10.85546875" style="1" customWidth="1"/>
    <col min="4" max="4" width="10.28515625" style="1" customWidth="1"/>
    <col min="5" max="5" width="11.7109375" style="1" customWidth="1"/>
    <col min="6" max="6" width="11.28515625" style="1" customWidth="1"/>
    <col min="7" max="7" width="6.5703125" style="1" customWidth="1"/>
    <col min="8" max="8" width="7.7109375" style="1" customWidth="1"/>
    <col min="9" max="10" width="9.140625" style="1" customWidth="1"/>
    <col min="11" max="16384" width="9.140625" style="1"/>
  </cols>
  <sheetData>
    <row r="1" spans="1:10" hidden="1" x14ac:dyDescent="0.2">
      <c r="A1" s="25"/>
      <c r="B1" s="25"/>
      <c r="C1" s="25"/>
      <c r="D1" s="25"/>
      <c r="E1" s="25"/>
      <c r="F1" s="25"/>
      <c r="G1" s="25"/>
      <c r="H1" s="3"/>
      <c r="I1" s="3"/>
      <c r="J1" s="3"/>
    </row>
    <row r="2" spans="1:10" x14ac:dyDescent="0.2">
      <c r="A2" s="26" t="s">
        <v>115</v>
      </c>
      <c r="B2" s="26"/>
      <c r="C2" s="26"/>
      <c r="D2" s="26"/>
      <c r="E2" s="26"/>
      <c r="F2" s="26"/>
      <c r="G2" s="26"/>
      <c r="H2" s="26"/>
      <c r="I2" s="3"/>
      <c r="J2" s="3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4"/>
      <c r="J3" s="4"/>
    </row>
    <row r="4" spans="1:10" x14ac:dyDescent="0.2">
      <c r="B4" s="5"/>
      <c r="C4" s="5"/>
      <c r="D4" s="5"/>
      <c r="E4" s="5"/>
      <c r="G4" s="5"/>
      <c r="I4" s="3"/>
      <c r="J4" s="3"/>
    </row>
    <row r="5" spans="1:10" ht="15" customHeight="1" x14ac:dyDescent="0.2">
      <c r="A5" s="27" t="s">
        <v>101</v>
      </c>
      <c r="B5" s="27" t="s">
        <v>102</v>
      </c>
      <c r="C5" s="28" t="s">
        <v>116</v>
      </c>
      <c r="D5" s="27" t="s">
        <v>103</v>
      </c>
      <c r="E5" s="27"/>
      <c r="F5" s="27"/>
      <c r="G5" s="27"/>
      <c r="H5" s="28" t="s">
        <v>109</v>
      </c>
    </row>
    <row r="6" spans="1:10" ht="59.25" customHeight="1" x14ac:dyDescent="0.2">
      <c r="A6" s="27"/>
      <c r="B6" s="27"/>
      <c r="C6" s="28"/>
      <c r="D6" s="21" t="s">
        <v>104</v>
      </c>
      <c r="E6" s="21" t="s">
        <v>117</v>
      </c>
      <c r="F6" s="21" t="s">
        <v>118</v>
      </c>
      <c r="G6" s="22" t="s">
        <v>107</v>
      </c>
      <c r="H6" s="28"/>
    </row>
    <row r="7" spans="1:10" x14ac:dyDescent="0.2">
      <c r="A7" s="9" t="s">
        <v>0</v>
      </c>
      <c r="B7" s="10"/>
      <c r="C7" s="11">
        <f>C8+C17+C19+C21+C27+C31+C38+C41+C43+C46+C50+C53+C55</f>
        <v>470596.06999999995</v>
      </c>
      <c r="D7" s="11">
        <v>689858.53</v>
      </c>
      <c r="E7" s="11">
        <f>E8+E17+E19+E21+E27+E31+E38+E41+E43+E46+E50+E53+E55</f>
        <v>833233.29</v>
      </c>
      <c r="F7" s="11">
        <f>F8+F17+F19+F21+F27+F31+F38+F41+F43+F46+F50+F53+F55</f>
        <v>540968.81000000006</v>
      </c>
      <c r="G7" s="8">
        <f>F7*100/E7</f>
        <v>64.924051462226146</v>
      </c>
      <c r="H7" s="8">
        <f>F7*100/C7</f>
        <v>114.95395828528703</v>
      </c>
    </row>
    <row r="8" spans="1:10" ht="18" customHeight="1" x14ac:dyDescent="0.2">
      <c r="A8" s="12" t="s">
        <v>1</v>
      </c>
      <c r="B8" s="21" t="s">
        <v>2</v>
      </c>
      <c r="C8" s="13">
        <f>C9+C10+C11+C12+C13+C14+C15+C16</f>
        <v>39049.11</v>
      </c>
      <c r="D8" s="13">
        <v>63683.37</v>
      </c>
      <c r="E8" s="13">
        <f>E9+E10+E11+E12+E13+E14+E15+E16</f>
        <v>65309.319999999992</v>
      </c>
      <c r="F8" s="13">
        <f>F9+F10+F11+F12+F13+F14+F15+F16</f>
        <v>41708.51</v>
      </c>
      <c r="G8" s="8">
        <f t="shared" ref="G8:G57" si="0">F8*100/E8</f>
        <v>63.863029043940443</v>
      </c>
      <c r="H8" s="8">
        <f t="shared" ref="H8:H57" si="1">F8*100/C8</f>
        <v>106.81039849563793</v>
      </c>
    </row>
    <row r="9" spans="1:10" ht="39.75" customHeight="1" outlineLevel="1" x14ac:dyDescent="0.2">
      <c r="A9" s="14" t="s">
        <v>3</v>
      </c>
      <c r="B9" s="15" t="s">
        <v>4</v>
      </c>
      <c r="C9" s="18">
        <v>1642.84</v>
      </c>
      <c r="D9" s="16">
        <v>2564.89</v>
      </c>
      <c r="E9" s="16">
        <v>2707.08</v>
      </c>
      <c r="F9" s="16">
        <v>1675.18</v>
      </c>
      <c r="G9" s="7">
        <f t="shared" si="0"/>
        <v>61.881436824918367</v>
      </c>
      <c r="H9" s="8">
        <f t="shared" si="1"/>
        <v>101.9685422804412</v>
      </c>
    </row>
    <row r="10" spans="1:10" ht="51.75" customHeight="1" outlineLevel="1" x14ac:dyDescent="0.2">
      <c r="A10" s="14" t="s">
        <v>5</v>
      </c>
      <c r="B10" s="15" t="s">
        <v>6</v>
      </c>
      <c r="C10" s="18">
        <v>620.87</v>
      </c>
      <c r="D10" s="16">
        <v>1059.8900000000001</v>
      </c>
      <c r="E10" s="16">
        <v>1107.6600000000001</v>
      </c>
      <c r="F10" s="16">
        <v>596.24</v>
      </c>
      <c r="G10" s="7">
        <f t="shared" si="0"/>
        <v>53.828792228662223</v>
      </c>
      <c r="H10" s="8">
        <f t="shared" si="1"/>
        <v>96.032985971298345</v>
      </c>
    </row>
    <row r="11" spans="1:10" ht="51.75" customHeight="1" outlineLevel="1" x14ac:dyDescent="0.2">
      <c r="A11" s="14" t="s">
        <v>7</v>
      </c>
      <c r="B11" s="15" t="s">
        <v>8</v>
      </c>
      <c r="C11" s="18">
        <v>22225.31</v>
      </c>
      <c r="D11" s="16">
        <v>36502.65</v>
      </c>
      <c r="E11" s="16">
        <v>38580.089999999997</v>
      </c>
      <c r="F11" s="16">
        <v>24881.49</v>
      </c>
      <c r="G11" s="7">
        <f t="shared" si="0"/>
        <v>64.493084386272827</v>
      </c>
      <c r="H11" s="8">
        <f t="shared" si="1"/>
        <v>111.95114938779255</v>
      </c>
    </row>
    <row r="12" spans="1:10" outlineLevel="1" x14ac:dyDescent="0.2">
      <c r="A12" s="14" t="s">
        <v>9</v>
      </c>
      <c r="B12" s="15" t="s">
        <v>10</v>
      </c>
      <c r="C12" s="18">
        <v>10</v>
      </c>
      <c r="D12" s="16">
        <v>50</v>
      </c>
      <c r="E12" s="16">
        <v>50</v>
      </c>
      <c r="F12" s="16">
        <v>50</v>
      </c>
      <c r="G12" s="7">
        <f t="shared" si="0"/>
        <v>100</v>
      </c>
      <c r="H12" s="8">
        <f t="shared" si="1"/>
        <v>500</v>
      </c>
    </row>
    <row r="13" spans="1:10" ht="36.75" customHeight="1" outlineLevel="1" x14ac:dyDescent="0.2">
      <c r="A13" s="14" t="s">
        <v>11</v>
      </c>
      <c r="B13" s="15" t="s">
        <v>12</v>
      </c>
      <c r="C13" s="18">
        <v>8330.57</v>
      </c>
      <c r="D13" s="16">
        <v>11576.72</v>
      </c>
      <c r="E13" s="16">
        <v>12336.87</v>
      </c>
      <c r="F13" s="16">
        <v>8102.04</v>
      </c>
      <c r="G13" s="7">
        <f t="shared" si="0"/>
        <v>65.673383929635307</v>
      </c>
      <c r="H13" s="8">
        <f t="shared" si="1"/>
        <v>97.256730331778016</v>
      </c>
    </row>
    <row r="14" spans="1:10" ht="14.25" customHeight="1" outlineLevel="1" x14ac:dyDescent="0.2">
      <c r="A14" s="14" t="s">
        <v>13</v>
      </c>
      <c r="B14" s="15" t="s">
        <v>14</v>
      </c>
      <c r="C14" s="18">
        <v>0</v>
      </c>
      <c r="D14" s="16">
        <v>1440</v>
      </c>
      <c r="E14" s="16">
        <v>1440</v>
      </c>
      <c r="F14" s="16">
        <v>1140</v>
      </c>
      <c r="G14" s="7">
        <f t="shared" si="0"/>
        <v>79.166666666666671</v>
      </c>
      <c r="H14" s="8" t="e">
        <f t="shared" si="1"/>
        <v>#DIV/0!</v>
      </c>
    </row>
    <row r="15" spans="1:10" outlineLevel="1" x14ac:dyDescent="0.2">
      <c r="A15" s="14" t="s">
        <v>15</v>
      </c>
      <c r="B15" s="15" t="s">
        <v>16</v>
      </c>
      <c r="C15" s="18">
        <v>0</v>
      </c>
      <c r="D15" s="16">
        <v>2000</v>
      </c>
      <c r="E15" s="16">
        <v>182.49</v>
      </c>
      <c r="F15" s="16">
        <v>0</v>
      </c>
      <c r="G15" s="7">
        <f t="shared" si="0"/>
        <v>0</v>
      </c>
      <c r="H15" s="8" t="e">
        <f t="shared" si="1"/>
        <v>#DIV/0!</v>
      </c>
    </row>
    <row r="16" spans="1:10" outlineLevel="1" x14ac:dyDescent="0.2">
      <c r="A16" s="14" t="s">
        <v>17</v>
      </c>
      <c r="B16" s="15" t="s">
        <v>18</v>
      </c>
      <c r="C16" s="18">
        <v>6219.52</v>
      </c>
      <c r="D16" s="16">
        <v>8489.2199999999993</v>
      </c>
      <c r="E16" s="16">
        <v>8905.1299999999992</v>
      </c>
      <c r="F16" s="16">
        <v>5263.56</v>
      </c>
      <c r="G16" s="7">
        <f t="shared" si="0"/>
        <v>59.107054023916554</v>
      </c>
      <c r="H16" s="8">
        <f t="shared" si="1"/>
        <v>84.629682033340188</v>
      </c>
    </row>
    <row r="17" spans="1:8" x14ac:dyDescent="0.2">
      <c r="A17" s="12" t="s">
        <v>19</v>
      </c>
      <c r="B17" s="21" t="s">
        <v>20</v>
      </c>
      <c r="C17" s="13">
        <f>C18</f>
        <v>1344.78</v>
      </c>
      <c r="D17" s="13">
        <v>1985.4</v>
      </c>
      <c r="E17" s="13">
        <f>E18</f>
        <v>2072.9</v>
      </c>
      <c r="F17" s="13">
        <f>F18</f>
        <v>1481.83</v>
      </c>
      <c r="G17" s="8">
        <f t="shared" si="0"/>
        <v>71.485841092189688</v>
      </c>
      <c r="H17" s="8">
        <f t="shared" si="1"/>
        <v>110.19125804964381</v>
      </c>
    </row>
    <row r="18" spans="1:8" x14ac:dyDescent="0.2">
      <c r="A18" s="14" t="s">
        <v>21</v>
      </c>
      <c r="B18" s="15" t="s">
        <v>22</v>
      </c>
      <c r="C18" s="18">
        <v>1344.78</v>
      </c>
      <c r="D18" s="16">
        <v>1985.4</v>
      </c>
      <c r="E18" s="16">
        <v>2072.9</v>
      </c>
      <c r="F18" s="16">
        <v>1481.83</v>
      </c>
      <c r="G18" s="7">
        <f t="shared" si="0"/>
        <v>71.485841092189688</v>
      </c>
      <c r="H18" s="8">
        <f t="shared" si="1"/>
        <v>110.19125804964381</v>
      </c>
    </row>
    <row r="19" spans="1:8" ht="25.5" x14ac:dyDescent="0.2">
      <c r="A19" s="12" t="s">
        <v>23</v>
      </c>
      <c r="B19" s="21" t="s">
        <v>24</v>
      </c>
      <c r="C19" s="13">
        <f>C20</f>
        <v>453.95</v>
      </c>
      <c r="D19" s="13">
        <v>701.1</v>
      </c>
      <c r="E19" s="13">
        <f>E20</f>
        <v>701.1</v>
      </c>
      <c r="F19" s="13">
        <f>F20</f>
        <v>560.80999999999995</v>
      </c>
      <c r="G19" s="8">
        <f t="shared" si="0"/>
        <v>79.990015689630567</v>
      </c>
      <c r="H19" s="8">
        <f t="shared" si="1"/>
        <v>123.54003744905825</v>
      </c>
    </row>
    <row r="20" spans="1:8" ht="38.25" x14ac:dyDescent="0.2">
      <c r="A20" s="14" t="s">
        <v>25</v>
      </c>
      <c r="B20" s="15" t="s">
        <v>26</v>
      </c>
      <c r="C20" s="18">
        <v>453.95</v>
      </c>
      <c r="D20" s="16">
        <v>701.1</v>
      </c>
      <c r="E20" s="16">
        <v>701.1</v>
      </c>
      <c r="F20" s="16">
        <v>560.80999999999995</v>
      </c>
      <c r="G20" s="7">
        <f t="shared" si="0"/>
        <v>79.990015689630567</v>
      </c>
      <c r="H20" s="8">
        <f t="shared" si="1"/>
        <v>123.54003744905825</v>
      </c>
    </row>
    <row r="21" spans="1:8" x14ac:dyDescent="0.2">
      <c r="A21" s="12" t="s">
        <v>27</v>
      </c>
      <c r="B21" s="21" t="s">
        <v>28</v>
      </c>
      <c r="C21" s="13">
        <f>C22+C23+C24+C25+C26</f>
        <v>24903.14</v>
      </c>
      <c r="D21" s="13">
        <v>89147.520000000004</v>
      </c>
      <c r="E21" s="13">
        <f>E22+E23+E24+E25+E26</f>
        <v>113415.33</v>
      </c>
      <c r="F21" s="13">
        <f>F22+F23+F24+F25+F26</f>
        <v>69137.459999999992</v>
      </c>
      <c r="G21" s="8">
        <f t="shared" si="0"/>
        <v>60.959536951486179</v>
      </c>
      <c r="H21" s="8">
        <f t="shared" si="1"/>
        <v>277.62547212921743</v>
      </c>
    </row>
    <row r="22" spans="1:8" x14ac:dyDescent="0.2">
      <c r="A22" s="14" t="s">
        <v>29</v>
      </c>
      <c r="B22" s="15" t="s">
        <v>30</v>
      </c>
      <c r="C22" s="18">
        <v>1851.21</v>
      </c>
      <c r="D22" s="16">
        <v>17662</v>
      </c>
      <c r="E22" s="16">
        <v>17694.310000000001</v>
      </c>
      <c r="F22" s="16">
        <v>12280.22</v>
      </c>
      <c r="G22" s="7">
        <f t="shared" si="0"/>
        <v>69.402084624944393</v>
      </c>
      <c r="H22" s="8">
        <f t="shared" si="1"/>
        <v>663.36180120029599</v>
      </c>
    </row>
    <row r="23" spans="1:8" x14ac:dyDescent="0.2">
      <c r="A23" s="14" t="s">
        <v>31</v>
      </c>
      <c r="B23" s="15" t="s">
        <v>32</v>
      </c>
      <c r="C23" s="18">
        <v>10301.629999999999</v>
      </c>
      <c r="D23" s="16">
        <v>18316.82</v>
      </c>
      <c r="E23" s="16">
        <v>18913.82</v>
      </c>
      <c r="F23" s="16">
        <v>10063.5</v>
      </c>
      <c r="G23" s="7">
        <f t="shared" si="0"/>
        <v>53.207125794789206</v>
      </c>
      <c r="H23" s="8">
        <f t="shared" si="1"/>
        <v>97.688424064929535</v>
      </c>
    </row>
    <row r="24" spans="1:8" x14ac:dyDescent="0.2">
      <c r="A24" s="14" t="s">
        <v>33</v>
      </c>
      <c r="B24" s="15" t="s">
        <v>34</v>
      </c>
      <c r="C24" s="18">
        <v>9706.58</v>
      </c>
      <c r="D24" s="16">
        <v>51123.3</v>
      </c>
      <c r="E24" s="16">
        <v>54967.08</v>
      </c>
      <c r="F24" s="16">
        <v>27521.37</v>
      </c>
      <c r="G24" s="7">
        <f t="shared" si="0"/>
        <v>50.068823011882749</v>
      </c>
      <c r="H24" s="8">
        <f t="shared" si="1"/>
        <v>283.53312907326784</v>
      </c>
    </row>
    <row r="25" spans="1:8" x14ac:dyDescent="0.2">
      <c r="A25" s="14" t="s">
        <v>35</v>
      </c>
      <c r="B25" s="15" t="s">
        <v>36</v>
      </c>
      <c r="C25" s="18">
        <v>99</v>
      </c>
      <c r="D25" s="16">
        <v>322.7</v>
      </c>
      <c r="E25" s="16">
        <v>322.7</v>
      </c>
      <c r="F25" s="16">
        <v>246.3</v>
      </c>
      <c r="G25" s="7">
        <f t="shared" si="0"/>
        <v>76.32475983885962</v>
      </c>
      <c r="H25" s="8">
        <f t="shared" si="1"/>
        <v>248.78787878787878</v>
      </c>
    </row>
    <row r="26" spans="1:8" ht="25.5" x14ac:dyDescent="0.2">
      <c r="A26" s="14" t="s">
        <v>37</v>
      </c>
      <c r="B26" s="15" t="s">
        <v>38</v>
      </c>
      <c r="C26" s="18">
        <v>2944.72</v>
      </c>
      <c r="D26" s="16">
        <v>1722.7</v>
      </c>
      <c r="E26" s="16">
        <v>21517.42</v>
      </c>
      <c r="F26" s="16">
        <v>19026.07</v>
      </c>
      <c r="G26" s="7">
        <f t="shared" si="0"/>
        <v>88.421706691601514</v>
      </c>
      <c r="H26" s="8">
        <f t="shared" si="1"/>
        <v>646.10794914287271</v>
      </c>
    </row>
    <row r="27" spans="1:8" x14ac:dyDescent="0.2">
      <c r="A27" s="12" t="s">
        <v>39</v>
      </c>
      <c r="B27" s="21" t="s">
        <v>40</v>
      </c>
      <c r="C27" s="13">
        <f>C28+C29+C30</f>
        <v>44896.960000000006</v>
      </c>
      <c r="D27" s="13">
        <v>37974.9</v>
      </c>
      <c r="E27" s="13">
        <f>E28+E29+E30</f>
        <v>54210.680000000008</v>
      </c>
      <c r="F27" s="13">
        <f>F28+F29+F30</f>
        <v>32121.82</v>
      </c>
      <c r="G27" s="8">
        <f t="shared" si="0"/>
        <v>59.253674737155109</v>
      </c>
      <c r="H27" s="8">
        <f t="shared" si="1"/>
        <v>71.545645852191313</v>
      </c>
    </row>
    <row r="28" spans="1:8" x14ac:dyDescent="0.2">
      <c r="A28" s="14" t="s">
        <v>41</v>
      </c>
      <c r="B28" s="15" t="s">
        <v>42</v>
      </c>
      <c r="C28" s="18">
        <v>1700</v>
      </c>
      <c r="D28" s="16">
        <v>1293.9100000000001</v>
      </c>
      <c r="E28" s="16">
        <v>390.41</v>
      </c>
      <c r="F28" s="16">
        <v>390.41</v>
      </c>
      <c r="G28" s="7">
        <f t="shared" si="0"/>
        <v>100</v>
      </c>
      <c r="H28" s="8">
        <f t="shared" si="1"/>
        <v>22.965294117647058</v>
      </c>
    </row>
    <row r="29" spans="1:8" x14ac:dyDescent="0.2">
      <c r="A29" s="14" t="s">
        <v>43</v>
      </c>
      <c r="B29" s="15" t="s">
        <v>44</v>
      </c>
      <c r="C29" s="18">
        <v>31813.63</v>
      </c>
      <c r="D29" s="16">
        <v>27093.49</v>
      </c>
      <c r="E29" s="16">
        <v>50268.29</v>
      </c>
      <c r="F29" s="16">
        <v>29834.58</v>
      </c>
      <c r="G29" s="7">
        <f t="shared" si="0"/>
        <v>59.350696035214249</v>
      </c>
      <c r="H29" s="8">
        <f t="shared" si="1"/>
        <v>93.779238647083019</v>
      </c>
    </row>
    <row r="30" spans="1:8" x14ac:dyDescent="0.2">
      <c r="A30" s="14" t="s">
        <v>45</v>
      </c>
      <c r="B30" s="15" t="s">
        <v>46</v>
      </c>
      <c r="C30" s="18">
        <v>11383.33</v>
      </c>
      <c r="D30" s="16">
        <v>9587.5</v>
      </c>
      <c r="E30" s="16">
        <v>3551.98</v>
      </c>
      <c r="F30" s="16">
        <v>1896.83</v>
      </c>
      <c r="G30" s="7">
        <f t="shared" si="0"/>
        <v>53.402046182692473</v>
      </c>
      <c r="H30" s="8">
        <f t="shared" si="1"/>
        <v>16.663225962877295</v>
      </c>
    </row>
    <row r="31" spans="1:8" x14ac:dyDescent="0.2">
      <c r="A31" s="12" t="s">
        <v>47</v>
      </c>
      <c r="B31" s="21" t="s">
        <v>48</v>
      </c>
      <c r="C31" s="13">
        <f>C32+C33+C34+C35+C36+C37</f>
        <v>247309.00999999995</v>
      </c>
      <c r="D31" s="13">
        <v>353317.56</v>
      </c>
      <c r="E31" s="13">
        <f>E32+E33+E34+E35+E36+E37</f>
        <v>402951.90999999992</v>
      </c>
      <c r="F31" s="13">
        <f>F32+F33+F34+F35+F36+F37</f>
        <v>271292.75</v>
      </c>
      <c r="G31" s="8">
        <f t="shared" si="0"/>
        <v>67.326334301281776</v>
      </c>
      <c r="H31" s="8">
        <f t="shared" si="1"/>
        <v>109.69788363149408</v>
      </c>
    </row>
    <row r="32" spans="1:8" x14ac:dyDescent="0.2">
      <c r="A32" s="14" t="s">
        <v>49</v>
      </c>
      <c r="B32" s="15" t="s">
        <v>50</v>
      </c>
      <c r="C32" s="18">
        <v>62262.84</v>
      </c>
      <c r="D32" s="16">
        <v>82845.08</v>
      </c>
      <c r="E32" s="16">
        <v>99881.81</v>
      </c>
      <c r="F32" s="16">
        <v>70139.59</v>
      </c>
      <c r="G32" s="7">
        <f t="shared" si="0"/>
        <v>70.222586074481427</v>
      </c>
      <c r="H32" s="8">
        <f t="shared" si="1"/>
        <v>112.6508042357207</v>
      </c>
    </row>
    <row r="33" spans="1:8" x14ac:dyDescent="0.2">
      <c r="A33" s="14" t="s">
        <v>51</v>
      </c>
      <c r="B33" s="15" t="s">
        <v>52</v>
      </c>
      <c r="C33" s="18">
        <v>137687.32999999999</v>
      </c>
      <c r="D33" s="16">
        <v>203424.46</v>
      </c>
      <c r="E33" s="16">
        <v>221988.65</v>
      </c>
      <c r="F33" s="16">
        <v>144307.34</v>
      </c>
      <c r="G33" s="7">
        <f t="shared" si="0"/>
        <v>65.006629843462719</v>
      </c>
      <c r="H33" s="8">
        <f t="shared" si="1"/>
        <v>104.8080023049325</v>
      </c>
    </row>
    <row r="34" spans="1:8" x14ac:dyDescent="0.2">
      <c r="A34" s="14" t="s">
        <v>53</v>
      </c>
      <c r="B34" s="15" t="s">
        <v>54</v>
      </c>
      <c r="C34" s="18">
        <v>25360.17</v>
      </c>
      <c r="D34" s="16">
        <v>35361.21</v>
      </c>
      <c r="E34" s="16">
        <v>43838.36</v>
      </c>
      <c r="F34" s="16">
        <v>28476.49</v>
      </c>
      <c r="G34" s="7">
        <f t="shared" si="0"/>
        <v>64.957927258227727</v>
      </c>
      <c r="H34" s="8">
        <f t="shared" si="1"/>
        <v>112.28824570182299</v>
      </c>
    </row>
    <row r="35" spans="1:8" ht="25.5" x14ac:dyDescent="0.2">
      <c r="A35" s="14" t="s">
        <v>55</v>
      </c>
      <c r="B35" s="15" t="s">
        <v>56</v>
      </c>
      <c r="C35" s="18">
        <v>35.82</v>
      </c>
      <c r="D35" s="16">
        <v>80</v>
      </c>
      <c r="E35" s="16">
        <v>80</v>
      </c>
      <c r="F35" s="16">
        <v>25</v>
      </c>
      <c r="G35" s="7">
        <f t="shared" si="0"/>
        <v>31.25</v>
      </c>
      <c r="H35" s="8">
        <f t="shared" si="1"/>
        <v>69.793411501954211</v>
      </c>
    </row>
    <row r="36" spans="1:8" x14ac:dyDescent="0.2">
      <c r="A36" s="14" t="s">
        <v>57</v>
      </c>
      <c r="B36" s="15" t="s">
        <v>58</v>
      </c>
      <c r="C36" s="18">
        <v>1687.18</v>
      </c>
      <c r="D36" s="16">
        <v>3110.12</v>
      </c>
      <c r="E36" s="16">
        <v>5756.72</v>
      </c>
      <c r="F36" s="16">
        <v>5331.72</v>
      </c>
      <c r="G36" s="7">
        <f t="shared" si="0"/>
        <v>92.617323753804243</v>
      </c>
      <c r="H36" s="8">
        <f t="shared" si="1"/>
        <v>316.01370333929987</v>
      </c>
    </row>
    <row r="37" spans="1:8" x14ac:dyDescent="0.2">
      <c r="A37" s="14" t="s">
        <v>59</v>
      </c>
      <c r="B37" s="15" t="s">
        <v>60</v>
      </c>
      <c r="C37" s="18">
        <v>20275.669999999998</v>
      </c>
      <c r="D37" s="16">
        <v>28496.68</v>
      </c>
      <c r="E37" s="16">
        <v>31406.37</v>
      </c>
      <c r="F37" s="16">
        <v>23012.61</v>
      </c>
      <c r="G37" s="7">
        <f t="shared" si="0"/>
        <v>73.27370211839191</v>
      </c>
      <c r="H37" s="8">
        <f t="shared" si="1"/>
        <v>113.49864147522624</v>
      </c>
    </row>
    <row r="38" spans="1:8" x14ac:dyDescent="0.2">
      <c r="A38" s="12" t="s">
        <v>61</v>
      </c>
      <c r="B38" s="21" t="s">
        <v>62</v>
      </c>
      <c r="C38" s="13">
        <f>C39+C40</f>
        <v>48532.3</v>
      </c>
      <c r="D38" s="13">
        <v>47299.88</v>
      </c>
      <c r="E38" s="13">
        <f>E39+E40</f>
        <v>75755.03</v>
      </c>
      <c r="F38" s="13">
        <f>F39+F40</f>
        <v>49435.28</v>
      </c>
      <c r="G38" s="8">
        <f t="shared" si="0"/>
        <v>65.25676248824665</v>
      </c>
      <c r="H38" s="8">
        <f t="shared" si="1"/>
        <v>101.86057532818349</v>
      </c>
    </row>
    <row r="39" spans="1:8" x14ac:dyDescent="0.2">
      <c r="A39" s="14" t="s">
        <v>63</v>
      </c>
      <c r="B39" s="15" t="s">
        <v>64</v>
      </c>
      <c r="C39" s="18">
        <v>43057.279999999999</v>
      </c>
      <c r="D39" s="16">
        <v>39177.760000000002</v>
      </c>
      <c r="E39" s="16">
        <v>67128.09</v>
      </c>
      <c r="F39" s="16">
        <v>43727.35</v>
      </c>
      <c r="G39" s="7">
        <f t="shared" si="0"/>
        <v>65.140167104411887</v>
      </c>
      <c r="H39" s="8">
        <f t="shared" si="1"/>
        <v>101.55622928341037</v>
      </c>
    </row>
    <row r="40" spans="1:8" ht="25.5" x14ac:dyDescent="0.2">
      <c r="A40" s="14" t="s">
        <v>65</v>
      </c>
      <c r="B40" s="15" t="s">
        <v>66</v>
      </c>
      <c r="C40" s="18">
        <v>5475.02</v>
      </c>
      <c r="D40" s="16">
        <v>8122.12</v>
      </c>
      <c r="E40" s="16">
        <v>8626.94</v>
      </c>
      <c r="F40" s="16">
        <v>5707.93</v>
      </c>
      <c r="G40" s="7">
        <f t="shared" si="0"/>
        <v>66.164016441519237</v>
      </c>
      <c r="H40" s="8">
        <f t="shared" si="1"/>
        <v>104.25404838703784</v>
      </c>
    </row>
    <row r="41" spans="1:8" x14ac:dyDescent="0.2">
      <c r="A41" s="12" t="s">
        <v>67</v>
      </c>
      <c r="B41" s="21" t="s">
        <v>68</v>
      </c>
      <c r="C41" s="13">
        <f>C42</f>
        <v>1447.32</v>
      </c>
      <c r="D41" s="13">
        <v>2284.1</v>
      </c>
      <c r="E41" s="13">
        <f>E42</f>
        <v>2900.56</v>
      </c>
      <c r="F41" s="13">
        <f>F42</f>
        <v>2057.89</v>
      </c>
      <c r="G41" s="8">
        <f t="shared" si="0"/>
        <v>70.948023829881123</v>
      </c>
      <c r="H41" s="8">
        <f t="shared" si="1"/>
        <v>142.18624768537711</v>
      </c>
    </row>
    <row r="42" spans="1:8" x14ac:dyDescent="0.2">
      <c r="A42" s="14" t="s">
        <v>69</v>
      </c>
      <c r="B42" s="15" t="s">
        <v>70</v>
      </c>
      <c r="C42" s="18">
        <v>1447.32</v>
      </c>
      <c r="D42" s="16">
        <v>2284.1</v>
      </c>
      <c r="E42" s="16">
        <v>2900.56</v>
      </c>
      <c r="F42" s="16">
        <v>2057.89</v>
      </c>
      <c r="G42" s="7">
        <f t="shared" si="0"/>
        <v>70.948023829881123</v>
      </c>
      <c r="H42" s="8">
        <f t="shared" si="1"/>
        <v>142.18624768537711</v>
      </c>
    </row>
    <row r="43" spans="1:8" x14ac:dyDescent="0.2">
      <c r="A43" s="12" t="s">
        <v>71</v>
      </c>
      <c r="B43" s="21" t="s">
        <v>72</v>
      </c>
      <c r="C43" s="13">
        <f>C44+C45</f>
        <v>12577.070000000002</v>
      </c>
      <c r="D43" s="13">
        <v>19752.3</v>
      </c>
      <c r="E43" s="13">
        <f>E44+E45</f>
        <v>19056.689999999999</v>
      </c>
      <c r="F43" s="13">
        <f>F44+F45</f>
        <v>12062.94</v>
      </c>
      <c r="G43" s="8">
        <f t="shared" si="0"/>
        <v>63.300289819480724</v>
      </c>
      <c r="H43" s="8">
        <f t="shared" si="1"/>
        <v>95.912163961876644</v>
      </c>
    </row>
    <row r="44" spans="1:8" x14ac:dyDescent="0.2">
      <c r="A44" s="14" t="s">
        <v>73</v>
      </c>
      <c r="B44" s="15" t="s">
        <v>74</v>
      </c>
      <c r="C44" s="18">
        <v>237.2</v>
      </c>
      <c r="D44" s="16">
        <v>300</v>
      </c>
      <c r="E44" s="16">
        <v>1450</v>
      </c>
      <c r="F44" s="16">
        <v>1427</v>
      </c>
      <c r="G44" s="7">
        <f t="shared" si="0"/>
        <v>98.41379310344827</v>
      </c>
      <c r="H44" s="8">
        <f t="shared" si="1"/>
        <v>601.60202360876895</v>
      </c>
    </row>
    <row r="45" spans="1:8" x14ac:dyDescent="0.2">
      <c r="A45" s="14" t="s">
        <v>75</v>
      </c>
      <c r="B45" s="15" t="s">
        <v>76</v>
      </c>
      <c r="C45" s="18">
        <v>12339.87</v>
      </c>
      <c r="D45" s="16">
        <v>19452.3</v>
      </c>
      <c r="E45" s="16">
        <v>17606.689999999999</v>
      </c>
      <c r="F45" s="16">
        <v>10635.94</v>
      </c>
      <c r="G45" s="7">
        <f t="shared" si="0"/>
        <v>60.408515172357781</v>
      </c>
      <c r="H45" s="8">
        <f t="shared" si="1"/>
        <v>86.191669766375171</v>
      </c>
    </row>
    <row r="46" spans="1:8" x14ac:dyDescent="0.2">
      <c r="A46" s="12" t="s">
        <v>77</v>
      </c>
      <c r="B46" s="21" t="s">
        <v>78</v>
      </c>
      <c r="C46" s="13">
        <f>C47+C48+C49</f>
        <v>11981.220000000001</v>
      </c>
      <c r="D46" s="13">
        <v>14310.26</v>
      </c>
      <c r="E46" s="13">
        <f>E47+E48+E49</f>
        <v>33894.869999999995</v>
      </c>
      <c r="F46" s="13">
        <f>F47+F48+F49</f>
        <v>14384.560000000001</v>
      </c>
      <c r="G46" s="8">
        <f t="shared" si="0"/>
        <v>42.438752530987742</v>
      </c>
      <c r="H46" s="8">
        <f t="shared" si="1"/>
        <v>120.05922602205786</v>
      </c>
    </row>
    <row r="47" spans="1:8" x14ac:dyDescent="0.2">
      <c r="A47" s="14" t="s">
        <v>79</v>
      </c>
      <c r="B47" s="15" t="s">
        <v>80</v>
      </c>
      <c r="C47" s="18">
        <v>7992.85</v>
      </c>
      <c r="D47" s="16">
        <v>11724.24</v>
      </c>
      <c r="E47" s="16">
        <v>12113.88</v>
      </c>
      <c r="F47" s="16">
        <v>8745.59</v>
      </c>
      <c r="G47" s="7">
        <f t="shared" si="0"/>
        <v>72.194788127338228</v>
      </c>
      <c r="H47" s="8">
        <f t="shared" si="1"/>
        <v>109.41766703991692</v>
      </c>
    </row>
    <row r="48" spans="1:8" x14ac:dyDescent="0.2">
      <c r="A48" s="14" t="s">
        <v>81</v>
      </c>
      <c r="B48" s="15" t="s">
        <v>82</v>
      </c>
      <c r="C48" s="18">
        <v>2736.05</v>
      </c>
      <c r="D48" s="16">
        <v>444.46</v>
      </c>
      <c r="E48" s="16">
        <v>19639.43</v>
      </c>
      <c r="F48" s="16">
        <v>4015.88</v>
      </c>
      <c r="G48" s="7">
        <f t="shared" si="0"/>
        <v>20.448047626636821</v>
      </c>
      <c r="H48" s="8">
        <f t="shared" si="1"/>
        <v>146.7765574459531</v>
      </c>
    </row>
    <row r="49" spans="1:8" x14ac:dyDescent="0.2">
      <c r="A49" s="14" t="s">
        <v>83</v>
      </c>
      <c r="B49" s="15" t="s">
        <v>84</v>
      </c>
      <c r="C49" s="18">
        <v>1252.32</v>
      </c>
      <c r="D49" s="16">
        <v>2141.56</v>
      </c>
      <c r="E49" s="16">
        <v>2141.56</v>
      </c>
      <c r="F49" s="16">
        <v>1623.09</v>
      </c>
      <c r="G49" s="7">
        <f t="shared" si="0"/>
        <v>75.790078260707148</v>
      </c>
      <c r="H49" s="8">
        <f t="shared" si="1"/>
        <v>129.60665005749331</v>
      </c>
    </row>
    <row r="50" spans="1:8" x14ac:dyDescent="0.2">
      <c r="A50" s="12" t="s">
        <v>85</v>
      </c>
      <c r="B50" s="21" t="s">
        <v>86</v>
      </c>
      <c r="C50" s="13">
        <f>C51+C52</f>
        <v>2387.17</v>
      </c>
      <c r="D50" s="13">
        <v>3595.71</v>
      </c>
      <c r="E50" s="13">
        <f>E51+E52</f>
        <v>4214.4699999999993</v>
      </c>
      <c r="F50" s="13">
        <f>F51+F52</f>
        <v>3004.19</v>
      </c>
      <c r="G50" s="8">
        <f t="shared" si="0"/>
        <v>71.282747296813127</v>
      </c>
      <c r="H50" s="8">
        <f t="shared" si="1"/>
        <v>125.84734225044718</v>
      </c>
    </row>
    <row r="51" spans="1:8" x14ac:dyDescent="0.2">
      <c r="A51" s="14" t="s">
        <v>87</v>
      </c>
      <c r="B51" s="15" t="s">
        <v>88</v>
      </c>
      <c r="C51" s="18">
        <v>460.83</v>
      </c>
      <c r="D51" s="16">
        <v>673</v>
      </c>
      <c r="E51" s="16">
        <v>673</v>
      </c>
      <c r="F51" s="16">
        <v>453.91</v>
      </c>
      <c r="G51" s="7">
        <f t="shared" si="0"/>
        <v>67.445765230312034</v>
      </c>
      <c r="H51" s="8">
        <f t="shared" si="1"/>
        <v>98.498361651802185</v>
      </c>
    </row>
    <row r="52" spans="1:8" x14ac:dyDescent="0.2">
      <c r="A52" s="14" t="s">
        <v>89</v>
      </c>
      <c r="B52" s="15" t="s">
        <v>90</v>
      </c>
      <c r="C52" s="18">
        <v>1926.34</v>
      </c>
      <c r="D52" s="16">
        <v>2922.71</v>
      </c>
      <c r="E52" s="16">
        <v>3541.47</v>
      </c>
      <c r="F52" s="16">
        <v>2550.2800000000002</v>
      </c>
      <c r="G52" s="7">
        <f t="shared" si="0"/>
        <v>72.011904661058836</v>
      </c>
      <c r="H52" s="8">
        <f t="shared" si="1"/>
        <v>132.38992078241643</v>
      </c>
    </row>
    <row r="53" spans="1:8" ht="25.5" x14ac:dyDescent="0.2">
      <c r="A53" s="12" t="s">
        <v>91</v>
      </c>
      <c r="B53" s="21" t="s">
        <v>92</v>
      </c>
      <c r="C53" s="13">
        <f>C54</f>
        <v>1249.1600000000001</v>
      </c>
      <c r="D53" s="13">
        <v>1650</v>
      </c>
      <c r="E53" s="13">
        <f>E54</f>
        <v>1650</v>
      </c>
      <c r="F53" s="13">
        <f>F54</f>
        <v>1187.3900000000001</v>
      </c>
      <c r="G53" s="8">
        <f t="shared" si="0"/>
        <v>71.963030303030308</v>
      </c>
      <c r="H53" s="8">
        <f t="shared" si="1"/>
        <v>95.055077011751905</v>
      </c>
    </row>
    <row r="54" spans="1:8" ht="25.5" x14ac:dyDescent="0.2">
      <c r="A54" s="14" t="s">
        <v>93</v>
      </c>
      <c r="B54" s="15" t="s">
        <v>94</v>
      </c>
      <c r="C54" s="18">
        <v>1249.1600000000001</v>
      </c>
      <c r="D54" s="16">
        <v>1650</v>
      </c>
      <c r="E54" s="16">
        <v>1650</v>
      </c>
      <c r="F54" s="16">
        <v>1187.3900000000001</v>
      </c>
      <c r="G54" s="7">
        <f t="shared" si="0"/>
        <v>71.963030303030308</v>
      </c>
      <c r="H54" s="8">
        <f t="shared" si="1"/>
        <v>95.055077011751905</v>
      </c>
    </row>
    <row r="55" spans="1:8" ht="38.25" x14ac:dyDescent="0.2">
      <c r="A55" s="12" t="s">
        <v>95</v>
      </c>
      <c r="B55" s="21" t="s">
        <v>96</v>
      </c>
      <c r="C55" s="13">
        <f>C56+C57</f>
        <v>34464.880000000005</v>
      </c>
      <c r="D55" s="13">
        <v>54156.44</v>
      </c>
      <c r="E55" s="13">
        <f>E56+E57</f>
        <v>57100.43</v>
      </c>
      <c r="F55" s="13">
        <f>F56+F57</f>
        <v>42533.380000000005</v>
      </c>
      <c r="G55" s="8">
        <f t="shared" si="0"/>
        <v>74.488721013134224</v>
      </c>
      <c r="H55" s="8">
        <f t="shared" si="1"/>
        <v>123.41078802537538</v>
      </c>
    </row>
    <row r="56" spans="1:8" ht="38.25" x14ac:dyDescent="0.2">
      <c r="A56" s="14" t="s">
        <v>97</v>
      </c>
      <c r="B56" s="15" t="s">
        <v>98</v>
      </c>
      <c r="C56" s="18">
        <v>20343.650000000001</v>
      </c>
      <c r="D56" s="16">
        <v>29293.200000000001</v>
      </c>
      <c r="E56" s="16">
        <v>29293.200000000001</v>
      </c>
      <c r="F56" s="16">
        <v>21969.5</v>
      </c>
      <c r="G56" s="7">
        <f t="shared" si="0"/>
        <v>74.998634495377772</v>
      </c>
      <c r="H56" s="8">
        <f t="shared" si="1"/>
        <v>107.99192868536373</v>
      </c>
    </row>
    <row r="57" spans="1:8" x14ac:dyDescent="0.2">
      <c r="A57" s="14" t="s">
        <v>99</v>
      </c>
      <c r="B57" s="15" t="s">
        <v>100</v>
      </c>
      <c r="C57" s="18">
        <v>14121.23</v>
      </c>
      <c r="D57" s="16">
        <v>24863.24</v>
      </c>
      <c r="E57" s="16">
        <v>27807.23</v>
      </c>
      <c r="F57" s="16">
        <v>20563.88</v>
      </c>
      <c r="G57" s="7">
        <f t="shared" si="0"/>
        <v>73.951558641403693</v>
      </c>
      <c r="H57" s="8">
        <f t="shared" si="1"/>
        <v>145.62385854490012</v>
      </c>
    </row>
    <row r="62" spans="1:8" ht="18" customHeight="1" x14ac:dyDescent="0.2"/>
  </sheetData>
  <mergeCells count="7">
    <mergeCell ref="A1:G1"/>
    <mergeCell ref="A2:H3"/>
    <mergeCell ref="A5:A6"/>
    <mergeCell ref="B5:B6"/>
    <mergeCell ref="C5:C6"/>
    <mergeCell ref="D5:G5"/>
    <mergeCell ref="H5:H6"/>
  </mergeCells>
  <pageMargins left="0.25" right="0.25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5" workbookViewId="0">
      <selection activeCell="B65" sqref="B65"/>
    </sheetView>
  </sheetViews>
  <sheetFormatPr defaultRowHeight="12.75" outlineLevelRow="1" x14ac:dyDescent="0.2"/>
  <cols>
    <col min="1" max="1" width="45.42578125" style="1" customWidth="1"/>
    <col min="2" max="2" width="6.7109375" style="1" customWidth="1"/>
    <col min="3" max="3" width="10.85546875" style="1" customWidth="1"/>
    <col min="4" max="4" width="10.28515625" style="1" customWidth="1"/>
    <col min="5" max="5" width="11.7109375" style="1" customWidth="1"/>
    <col min="6" max="6" width="12.140625" style="1" customWidth="1"/>
    <col min="7" max="7" width="6.5703125" style="1" customWidth="1"/>
    <col min="8" max="8" width="7.7109375" style="1" customWidth="1"/>
    <col min="9" max="10" width="9.140625" style="1" customWidth="1"/>
    <col min="11" max="16384" width="9.140625" style="1"/>
  </cols>
  <sheetData>
    <row r="1" spans="1:10" hidden="1" x14ac:dyDescent="0.2">
      <c r="A1" s="25"/>
      <c r="B1" s="25"/>
      <c r="C1" s="25"/>
      <c r="D1" s="25"/>
      <c r="E1" s="25"/>
      <c r="F1" s="25"/>
      <c r="G1" s="25"/>
      <c r="H1" s="3"/>
      <c r="I1" s="3"/>
      <c r="J1" s="3"/>
    </row>
    <row r="2" spans="1:10" x14ac:dyDescent="0.2">
      <c r="A2" s="26" t="s">
        <v>119</v>
      </c>
      <c r="B2" s="26"/>
      <c r="C2" s="26"/>
      <c r="D2" s="26"/>
      <c r="E2" s="26"/>
      <c r="F2" s="26"/>
      <c r="G2" s="26"/>
      <c r="H2" s="26"/>
      <c r="I2" s="3"/>
      <c r="J2" s="3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4"/>
      <c r="J3" s="4"/>
    </row>
    <row r="4" spans="1:10" hidden="1" x14ac:dyDescent="0.2">
      <c r="B4" s="5"/>
      <c r="C4" s="5"/>
      <c r="D4" s="5"/>
      <c r="E4" s="5"/>
      <c r="G4" s="5"/>
      <c r="I4" s="3"/>
      <c r="J4" s="3"/>
    </row>
    <row r="5" spans="1:10" ht="15" customHeight="1" x14ac:dyDescent="0.2">
      <c r="A5" s="27" t="s">
        <v>101</v>
      </c>
      <c r="B5" s="27" t="s">
        <v>102</v>
      </c>
      <c r="C5" s="28" t="s">
        <v>120</v>
      </c>
      <c r="D5" s="27" t="s">
        <v>103</v>
      </c>
      <c r="E5" s="27"/>
      <c r="F5" s="27"/>
      <c r="G5" s="27"/>
      <c r="H5" s="28" t="s">
        <v>109</v>
      </c>
    </row>
    <row r="6" spans="1:10" ht="64.5" customHeight="1" x14ac:dyDescent="0.2">
      <c r="A6" s="27"/>
      <c r="B6" s="27"/>
      <c r="C6" s="28"/>
      <c r="D6" s="23" t="s">
        <v>104</v>
      </c>
      <c r="E6" s="23" t="s">
        <v>121</v>
      </c>
      <c r="F6" s="23" t="s">
        <v>122</v>
      </c>
      <c r="G6" s="24" t="s">
        <v>107</v>
      </c>
      <c r="H6" s="28"/>
    </row>
    <row r="7" spans="1:10" x14ac:dyDescent="0.2">
      <c r="A7" s="9" t="s">
        <v>0</v>
      </c>
      <c r="B7" s="10"/>
      <c r="C7" s="11">
        <f>C8+C17+C19+C21+C27+C31+C38+C41+C43+C46+C50+C53+C55</f>
        <v>706256.19</v>
      </c>
      <c r="D7" s="11">
        <v>689858.53</v>
      </c>
      <c r="E7" s="11">
        <f>E8+E17+E19+E21+E27+E31+E38+E41+E43+E46+E50+E53+E55</f>
        <v>859131.66</v>
      </c>
      <c r="F7" s="11">
        <f>F8+F17+F19+F21+F27+F31+F38+F41+F43+F46+F50+F53+F55</f>
        <v>842005.03</v>
      </c>
      <c r="G7" s="8">
        <f>F7*100/E7</f>
        <v>98.006518581796882</v>
      </c>
      <c r="H7" s="8">
        <f>F7*100/C7</f>
        <v>119.22090622667676</v>
      </c>
    </row>
    <row r="8" spans="1:10" ht="18" customHeight="1" x14ac:dyDescent="0.2">
      <c r="A8" s="12" t="s">
        <v>1</v>
      </c>
      <c r="B8" s="23" t="s">
        <v>2</v>
      </c>
      <c r="C8" s="13">
        <f>C9+C10+C11+C12+C13+C14+C15+C16</f>
        <v>61463.76</v>
      </c>
      <c r="D8" s="13">
        <v>63683.37</v>
      </c>
      <c r="E8" s="13">
        <f>E9+E10+E11+E12+E13+E14+E15+E16</f>
        <v>64337.94</v>
      </c>
      <c r="F8" s="13">
        <f>F9+F10+F11+F12+F13+F14+F15+F16</f>
        <v>63884.259999999995</v>
      </c>
      <c r="G8" s="8">
        <f t="shared" ref="G8:G57" si="0">F8*100/E8</f>
        <v>99.294848420698557</v>
      </c>
      <c r="H8" s="8">
        <f t="shared" ref="H8:H57" si="1">F8*100/C8</f>
        <v>103.93809295103324</v>
      </c>
    </row>
    <row r="9" spans="1:10" ht="39.75" customHeight="1" outlineLevel="1" x14ac:dyDescent="0.2">
      <c r="A9" s="14" t="s">
        <v>3</v>
      </c>
      <c r="B9" s="15" t="s">
        <v>4</v>
      </c>
      <c r="C9" s="18">
        <v>2462.4</v>
      </c>
      <c r="D9" s="16">
        <v>2564.89</v>
      </c>
      <c r="E9" s="16">
        <v>2747.08</v>
      </c>
      <c r="F9" s="16">
        <v>2747.08</v>
      </c>
      <c r="G9" s="7">
        <f t="shared" si="0"/>
        <v>100</v>
      </c>
      <c r="H9" s="8">
        <f t="shared" si="1"/>
        <v>111.56107862248213</v>
      </c>
    </row>
    <row r="10" spans="1:10" ht="51.75" customHeight="1" outlineLevel="1" x14ac:dyDescent="0.2">
      <c r="A10" s="14" t="s">
        <v>5</v>
      </c>
      <c r="B10" s="15" t="s">
        <v>6</v>
      </c>
      <c r="C10" s="18">
        <v>968.68</v>
      </c>
      <c r="D10" s="16">
        <v>1059.8900000000001</v>
      </c>
      <c r="E10" s="16">
        <v>978.85</v>
      </c>
      <c r="F10" s="16">
        <v>978.85</v>
      </c>
      <c r="G10" s="7">
        <f t="shared" si="0"/>
        <v>100</v>
      </c>
      <c r="H10" s="8">
        <f t="shared" si="1"/>
        <v>101.0498823140769</v>
      </c>
    </row>
    <row r="11" spans="1:10" ht="51.75" customHeight="1" outlineLevel="1" x14ac:dyDescent="0.2">
      <c r="A11" s="14" t="s">
        <v>7</v>
      </c>
      <c r="B11" s="15" t="s">
        <v>8</v>
      </c>
      <c r="C11" s="18">
        <v>33655.54</v>
      </c>
      <c r="D11" s="16">
        <v>36502.65</v>
      </c>
      <c r="E11" s="16">
        <v>37924.449999999997</v>
      </c>
      <c r="F11" s="16">
        <v>37821.800000000003</v>
      </c>
      <c r="G11" s="7">
        <f t="shared" si="0"/>
        <v>99.72933028692573</v>
      </c>
      <c r="H11" s="8">
        <f t="shared" si="1"/>
        <v>112.37912094115859</v>
      </c>
    </row>
    <row r="12" spans="1:10" outlineLevel="1" x14ac:dyDescent="0.2">
      <c r="A12" s="14" t="s">
        <v>9</v>
      </c>
      <c r="B12" s="15" t="s">
        <v>10</v>
      </c>
      <c r="C12" s="18">
        <v>10</v>
      </c>
      <c r="D12" s="16">
        <v>50</v>
      </c>
      <c r="E12" s="16">
        <v>50</v>
      </c>
      <c r="F12" s="16">
        <v>50</v>
      </c>
      <c r="G12" s="7">
        <f t="shared" si="0"/>
        <v>100</v>
      </c>
      <c r="H12" s="8">
        <f t="shared" si="1"/>
        <v>500</v>
      </c>
    </row>
    <row r="13" spans="1:10" ht="36.75" customHeight="1" outlineLevel="1" x14ac:dyDescent="0.2">
      <c r="A13" s="14" t="s">
        <v>11</v>
      </c>
      <c r="B13" s="15" t="s">
        <v>12</v>
      </c>
      <c r="C13" s="18">
        <v>12637.46</v>
      </c>
      <c r="D13" s="16">
        <v>11576.72</v>
      </c>
      <c r="E13" s="16">
        <v>12238.94</v>
      </c>
      <c r="F13" s="16">
        <v>12238.8</v>
      </c>
      <c r="G13" s="7">
        <f t="shared" si="0"/>
        <v>99.998856110087956</v>
      </c>
      <c r="H13" s="8">
        <f t="shared" si="1"/>
        <v>96.845410391012123</v>
      </c>
    </row>
    <row r="14" spans="1:10" ht="14.25" customHeight="1" outlineLevel="1" x14ac:dyDescent="0.2">
      <c r="A14" s="14" t="s">
        <v>13</v>
      </c>
      <c r="B14" s="15" t="s">
        <v>14</v>
      </c>
      <c r="C14" s="18">
        <v>0</v>
      </c>
      <c r="D14" s="16">
        <v>1440</v>
      </c>
      <c r="E14" s="16">
        <v>1247.57</v>
      </c>
      <c r="F14" s="16">
        <v>1247.57</v>
      </c>
      <c r="G14" s="7">
        <f t="shared" si="0"/>
        <v>100</v>
      </c>
      <c r="H14" s="8" t="e">
        <f t="shared" si="1"/>
        <v>#DIV/0!</v>
      </c>
    </row>
    <row r="15" spans="1:10" outlineLevel="1" x14ac:dyDescent="0.2">
      <c r="A15" s="14" t="s">
        <v>15</v>
      </c>
      <c r="B15" s="15" t="s">
        <v>16</v>
      </c>
      <c r="C15" s="18">
        <v>0</v>
      </c>
      <c r="D15" s="16">
        <v>2000</v>
      </c>
      <c r="E15" s="16">
        <v>21.18</v>
      </c>
      <c r="F15" s="16">
        <v>0</v>
      </c>
      <c r="G15" s="7">
        <f t="shared" si="0"/>
        <v>0</v>
      </c>
      <c r="H15" s="8" t="e">
        <f t="shared" si="1"/>
        <v>#DIV/0!</v>
      </c>
    </row>
    <row r="16" spans="1:10" outlineLevel="1" x14ac:dyDescent="0.2">
      <c r="A16" s="14" t="s">
        <v>17</v>
      </c>
      <c r="B16" s="15" t="s">
        <v>18</v>
      </c>
      <c r="C16" s="18">
        <v>11729.68</v>
      </c>
      <c r="D16" s="16">
        <v>8489.2199999999993</v>
      </c>
      <c r="E16" s="16">
        <v>9129.8700000000008</v>
      </c>
      <c r="F16" s="16">
        <v>8800.16</v>
      </c>
      <c r="G16" s="7">
        <f t="shared" si="0"/>
        <v>96.388667089454714</v>
      </c>
      <c r="H16" s="8">
        <f t="shared" si="1"/>
        <v>75.024723607123121</v>
      </c>
    </row>
    <row r="17" spans="1:8" x14ac:dyDescent="0.2">
      <c r="A17" s="12" t="s">
        <v>19</v>
      </c>
      <c r="B17" s="23" t="s">
        <v>20</v>
      </c>
      <c r="C17" s="13">
        <f>C18</f>
        <v>1822</v>
      </c>
      <c r="D17" s="13">
        <v>1985.4</v>
      </c>
      <c r="E17" s="13">
        <f>E18</f>
        <v>2072.9</v>
      </c>
      <c r="F17" s="13">
        <f>F18</f>
        <v>2072.9</v>
      </c>
      <c r="G17" s="8">
        <f t="shared" si="0"/>
        <v>100</v>
      </c>
      <c r="H17" s="8">
        <f t="shared" si="1"/>
        <v>113.77058177826564</v>
      </c>
    </row>
    <row r="18" spans="1:8" x14ac:dyDescent="0.2">
      <c r="A18" s="14" t="s">
        <v>21</v>
      </c>
      <c r="B18" s="15" t="s">
        <v>22</v>
      </c>
      <c r="C18" s="18">
        <v>1822</v>
      </c>
      <c r="D18" s="16">
        <v>1985.4</v>
      </c>
      <c r="E18" s="16">
        <v>2072.9</v>
      </c>
      <c r="F18" s="16">
        <v>2072.9</v>
      </c>
      <c r="G18" s="7">
        <f t="shared" si="0"/>
        <v>100</v>
      </c>
      <c r="H18" s="8">
        <f t="shared" si="1"/>
        <v>113.77058177826564</v>
      </c>
    </row>
    <row r="19" spans="1:8" ht="25.5" x14ac:dyDescent="0.2">
      <c r="A19" s="12" t="s">
        <v>23</v>
      </c>
      <c r="B19" s="23" t="s">
        <v>24</v>
      </c>
      <c r="C19" s="13">
        <f>C20</f>
        <v>610</v>
      </c>
      <c r="D19" s="13">
        <v>701.1</v>
      </c>
      <c r="E19" s="13">
        <f>E20</f>
        <v>625.67999999999995</v>
      </c>
      <c r="F19" s="13">
        <f>F20</f>
        <v>625.67999999999995</v>
      </c>
      <c r="G19" s="8">
        <f t="shared" si="0"/>
        <v>100</v>
      </c>
      <c r="H19" s="8">
        <f t="shared" si="1"/>
        <v>102.57049180327867</v>
      </c>
    </row>
    <row r="20" spans="1:8" ht="38.25" x14ac:dyDescent="0.2">
      <c r="A20" s="14" t="s">
        <v>25</v>
      </c>
      <c r="B20" s="15" t="s">
        <v>26</v>
      </c>
      <c r="C20" s="18">
        <v>610</v>
      </c>
      <c r="D20" s="16">
        <v>701.1</v>
      </c>
      <c r="E20" s="16">
        <v>625.67999999999995</v>
      </c>
      <c r="F20" s="16">
        <v>625.67999999999995</v>
      </c>
      <c r="G20" s="7">
        <f t="shared" si="0"/>
        <v>100</v>
      </c>
      <c r="H20" s="8">
        <f t="shared" si="1"/>
        <v>102.57049180327867</v>
      </c>
    </row>
    <row r="21" spans="1:8" x14ac:dyDescent="0.2">
      <c r="A21" s="12" t="s">
        <v>27</v>
      </c>
      <c r="B21" s="23" t="s">
        <v>28</v>
      </c>
      <c r="C21" s="13">
        <f>C22+C23+C24+C25+C26</f>
        <v>36480.699999999997</v>
      </c>
      <c r="D21" s="13">
        <v>89147.520000000004</v>
      </c>
      <c r="E21" s="13">
        <f>E22+E23+E24+E25+E26</f>
        <v>120858.15999999999</v>
      </c>
      <c r="F21" s="13">
        <f>F22+F23+F24+F25+F26</f>
        <v>117759.32</v>
      </c>
      <c r="G21" s="8">
        <f t="shared" si="0"/>
        <v>97.435969569617811</v>
      </c>
      <c r="H21" s="8">
        <f t="shared" si="1"/>
        <v>322.79895944979131</v>
      </c>
    </row>
    <row r="22" spans="1:8" x14ac:dyDescent="0.2">
      <c r="A22" s="14" t="s">
        <v>29</v>
      </c>
      <c r="B22" s="15" t="s">
        <v>30</v>
      </c>
      <c r="C22" s="18">
        <v>3624.45</v>
      </c>
      <c r="D22" s="16">
        <v>17662</v>
      </c>
      <c r="E22" s="16">
        <v>17946.71</v>
      </c>
      <c r="F22" s="16">
        <v>17946.63</v>
      </c>
      <c r="G22" s="7">
        <f t="shared" si="0"/>
        <v>99.99955423584602</v>
      </c>
      <c r="H22" s="8">
        <f t="shared" si="1"/>
        <v>495.1545751769234</v>
      </c>
    </row>
    <row r="23" spans="1:8" x14ac:dyDescent="0.2">
      <c r="A23" s="14" t="s">
        <v>31</v>
      </c>
      <c r="B23" s="15" t="s">
        <v>32</v>
      </c>
      <c r="C23" s="18">
        <v>15957.21</v>
      </c>
      <c r="D23" s="16">
        <v>18316.82</v>
      </c>
      <c r="E23" s="16">
        <v>19452.830000000002</v>
      </c>
      <c r="F23" s="16">
        <v>16363.89</v>
      </c>
      <c r="G23" s="7">
        <f t="shared" si="0"/>
        <v>84.120870845013286</v>
      </c>
      <c r="H23" s="8">
        <f t="shared" si="1"/>
        <v>102.54856582071679</v>
      </c>
    </row>
    <row r="24" spans="1:8" x14ac:dyDescent="0.2">
      <c r="A24" s="14" t="s">
        <v>33</v>
      </c>
      <c r="B24" s="15" t="s">
        <v>34</v>
      </c>
      <c r="C24" s="18">
        <v>12361.38</v>
      </c>
      <c r="D24" s="16">
        <v>51123.3</v>
      </c>
      <c r="E24" s="16">
        <v>61733.64</v>
      </c>
      <c r="F24" s="16">
        <v>61731.96</v>
      </c>
      <c r="G24" s="7">
        <f t="shared" si="0"/>
        <v>99.997278631229264</v>
      </c>
      <c r="H24" s="8">
        <f t="shared" si="1"/>
        <v>499.39375700771274</v>
      </c>
    </row>
    <row r="25" spans="1:8" x14ac:dyDescent="0.2">
      <c r="A25" s="14" t="s">
        <v>35</v>
      </c>
      <c r="B25" s="15" t="s">
        <v>36</v>
      </c>
      <c r="C25" s="18">
        <v>99</v>
      </c>
      <c r="D25" s="16">
        <v>322.7</v>
      </c>
      <c r="E25" s="16">
        <v>280.89</v>
      </c>
      <c r="F25" s="16">
        <v>280.89</v>
      </c>
      <c r="G25" s="7">
        <f t="shared" si="0"/>
        <v>100</v>
      </c>
      <c r="H25" s="8">
        <f t="shared" si="1"/>
        <v>283.72727272727275</v>
      </c>
    </row>
    <row r="26" spans="1:8" ht="17.25" customHeight="1" x14ac:dyDescent="0.2">
      <c r="A26" s="14" t="s">
        <v>37</v>
      </c>
      <c r="B26" s="15" t="s">
        <v>38</v>
      </c>
      <c r="C26" s="18">
        <v>4438.66</v>
      </c>
      <c r="D26" s="16">
        <v>1722.7</v>
      </c>
      <c r="E26" s="16">
        <v>21444.09</v>
      </c>
      <c r="F26" s="16">
        <v>21435.95</v>
      </c>
      <c r="G26" s="7">
        <f t="shared" si="0"/>
        <v>99.962040823369051</v>
      </c>
      <c r="H26" s="8">
        <f t="shared" si="1"/>
        <v>482.93741804959154</v>
      </c>
    </row>
    <row r="27" spans="1:8" x14ac:dyDescent="0.2">
      <c r="A27" s="12" t="s">
        <v>39</v>
      </c>
      <c r="B27" s="23" t="s">
        <v>40</v>
      </c>
      <c r="C27" s="13">
        <f>C28+C29+C30</f>
        <v>81159.48</v>
      </c>
      <c r="D27" s="13">
        <v>37974.9</v>
      </c>
      <c r="E27" s="13">
        <f>E28+E29+E30</f>
        <v>75177.350000000006</v>
      </c>
      <c r="F27" s="13">
        <f>F28+F29+F30</f>
        <v>75176.540000000008</v>
      </c>
      <c r="G27" s="8">
        <f t="shared" si="0"/>
        <v>99.998922547815269</v>
      </c>
      <c r="H27" s="8">
        <f t="shared" si="1"/>
        <v>92.628168637847381</v>
      </c>
    </row>
    <row r="28" spans="1:8" x14ac:dyDescent="0.2">
      <c r="A28" s="14" t="s">
        <v>41</v>
      </c>
      <c r="B28" s="15" t="s">
        <v>42</v>
      </c>
      <c r="C28" s="18">
        <v>1936</v>
      </c>
      <c r="D28" s="16">
        <v>1293.9100000000001</v>
      </c>
      <c r="E28" s="16">
        <v>504.8</v>
      </c>
      <c r="F28" s="16">
        <v>504.8</v>
      </c>
      <c r="G28" s="7">
        <f t="shared" si="0"/>
        <v>100</v>
      </c>
      <c r="H28" s="8">
        <f t="shared" si="1"/>
        <v>26.074380165289256</v>
      </c>
    </row>
    <row r="29" spans="1:8" x14ac:dyDescent="0.2">
      <c r="A29" s="14" t="s">
        <v>43</v>
      </c>
      <c r="B29" s="15" t="s">
        <v>44</v>
      </c>
      <c r="C29" s="18">
        <v>62935.75</v>
      </c>
      <c r="D29" s="16">
        <v>27093.49</v>
      </c>
      <c r="E29" s="16">
        <v>71197.850000000006</v>
      </c>
      <c r="F29" s="16">
        <v>71197.820000000007</v>
      </c>
      <c r="G29" s="7">
        <f t="shared" si="0"/>
        <v>99.999957863896171</v>
      </c>
      <c r="H29" s="8">
        <f t="shared" si="1"/>
        <v>113.12778508240548</v>
      </c>
    </row>
    <row r="30" spans="1:8" x14ac:dyDescent="0.2">
      <c r="A30" s="14" t="s">
        <v>45</v>
      </c>
      <c r="B30" s="15" t="s">
        <v>46</v>
      </c>
      <c r="C30" s="18">
        <v>16287.73</v>
      </c>
      <c r="D30" s="16">
        <v>9587.5</v>
      </c>
      <c r="E30" s="16">
        <v>3474.7</v>
      </c>
      <c r="F30" s="16">
        <v>3473.92</v>
      </c>
      <c r="G30" s="7">
        <f t="shared" si="0"/>
        <v>99.977552018879337</v>
      </c>
      <c r="H30" s="8">
        <f t="shared" si="1"/>
        <v>21.32844785614693</v>
      </c>
    </row>
    <row r="31" spans="1:8" x14ac:dyDescent="0.2">
      <c r="A31" s="12" t="s">
        <v>47</v>
      </c>
      <c r="B31" s="23" t="s">
        <v>48</v>
      </c>
      <c r="C31" s="13">
        <f>C32+C33+C34+C35+C36+C37</f>
        <v>364033.02999999997</v>
      </c>
      <c r="D31" s="13">
        <v>353317.56</v>
      </c>
      <c r="E31" s="13">
        <f>E32+E33+E34+E35+E36+E37</f>
        <v>401458.50999999995</v>
      </c>
      <c r="F31" s="13">
        <f>F32+F33+F34+F35+F36+F37</f>
        <v>398735.77999999997</v>
      </c>
      <c r="G31" s="8">
        <f t="shared" si="0"/>
        <v>99.321790438568627</v>
      </c>
      <c r="H31" s="8">
        <f t="shared" si="1"/>
        <v>109.53285749922199</v>
      </c>
    </row>
    <row r="32" spans="1:8" x14ac:dyDescent="0.2">
      <c r="A32" s="14" t="s">
        <v>49</v>
      </c>
      <c r="B32" s="15" t="s">
        <v>50</v>
      </c>
      <c r="C32" s="18">
        <v>92532.53</v>
      </c>
      <c r="D32" s="16">
        <v>82845.08</v>
      </c>
      <c r="E32" s="16">
        <v>100614.06</v>
      </c>
      <c r="F32" s="16">
        <v>99062.5</v>
      </c>
      <c r="G32" s="7">
        <f t="shared" si="0"/>
        <v>98.457909361773105</v>
      </c>
      <c r="H32" s="8">
        <f t="shared" si="1"/>
        <v>107.05694527103063</v>
      </c>
    </row>
    <row r="33" spans="1:8" x14ac:dyDescent="0.2">
      <c r="A33" s="14" t="s">
        <v>51</v>
      </c>
      <c r="B33" s="15" t="s">
        <v>52</v>
      </c>
      <c r="C33" s="18">
        <v>203393.05</v>
      </c>
      <c r="D33" s="16">
        <v>203424.46</v>
      </c>
      <c r="E33" s="16">
        <v>219113.4</v>
      </c>
      <c r="F33" s="16">
        <v>218460.31</v>
      </c>
      <c r="G33" s="7">
        <f t="shared" si="0"/>
        <v>99.701939726187447</v>
      </c>
      <c r="H33" s="8">
        <f t="shared" si="1"/>
        <v>107.40795223828937</v>
      </c>
    </row>
    <row r="34" spans="1:8" x14ac:dyDescent="0.2">
      <c r="A34" s="14" t="s">
        <v>53</v>
      </c>
      <c r="B34" s="15" t="s">
        <v>54</v>
      </c>
      <c r="C34" s="18">
        <v>37544.639999999999</v>
      </c>
      <c r="D34" s="16">
        <v>35361.21</v>
      </c>
      <c r="E34" s="16">
        <v>43546.36</v>
      </c>
      <c r="F34" s="16">
        <v>43195.86</v>
      </c>
      <c r="G34" s="7">
        <f t="shared" si="0"/>
        <v>99.195110682040934</v>
      </c>
      <c r="H34" s="8">
        <f t="shared" si="1"/>
        <v>115.05200209670409</v>
      </c>
    </row>
    <row r="35" spans="1:8" ht="25.5" x14ac:dyDescent="0.2">
      <c r="A35" s="14" t="s">
        <v>55</v>
      </c>
      <c r="B35" s="15" t="s">
        <v>56</v>
      </c>
      <c r="C35" s="18">
        <v>62.02</v>
      </c>
      <c r="D35" s="16">
        <v>80</v>
      </c>
      <c r="E35" s="16">
        <v>25</v>
      </c>
      <c r="F35" s="16">
        <v>25</v>
      </c>
      <c r="G35" s="7">
        <f t="shared" si="0"/>
        <v>100</v>
      </c>
      <c r="H35" s="8">
        <f t="shared" si="1"/>
        <v>40.309577555627214</v>
      </c>
    </row>
    <row r="36" spans="1:8" x14ac:dyDescent="0.2">
      <c r="A36" s="14" t="s">
        <v>57</v>
      </c>
      <c r="B36" s="15" t="s">
        <v>58</v>
      </c>
      <c r="C36" s="18">
        <v>1680.11</v>
      </c>
      <c r="D36" s="16">
        <v>3110.12</v>
      </c>
      <c r="E36" s="16">
        <v>5757.87</v>
      </c>
      <c r="F36" s="16">
        <v>5757.31</v>
      </c>
      <c r="G36" s="7">
        <f t="shared" si="0"/>
        <v>99.990274181251053</v>
      </c>
      <c r="H36" s="8">
        <f t="shared" si="1"/>
        <v>342.67458678300829</v>
      </c>
    </row>
    <row r="37" spans="1:8" x14ac:dyDescent="0.2">
      <c r="A37" s="14" t="s">
        <v>59</v>
      </c>
      <c r="B37" s="15" t="s">
        <v>60</v>
      </c>
      <c r="C37" s="18">
        <v>28820.68</v>
      </c>
      <c r="D37" s="16">
        <v>28496.68</v>
      </c>
      <c r="E37" s="16">
        <v>32401.82</v>
      </c>
      <c r="F37" s="16">
        <v>32234.799999999999</v>
      </c>
      <c r="G37" s="7">
        <f t="shared" si="0"/>
        <v>99.484535127965032</v>
      </c>
      <c r="H37" s="8">
        <f t="shared" si="1"/>
        <v>111.84607719179422</v>
      </c>
    </row>
    <row r="38" spans="1:8" x14ac:dyDescent="0.2">
      <c r="A38" s="12" t="s">
        <v>61</v>
      </c>
      <c r="B38" s="23" t="s">
        <v>62</v>
      </c>
      <c r="C38" s="13">
        <f>C39+C40</f>
        <v>69637.569999999992</v>
      </c>
      <c r="D38" s="13">
        <v>47299.88</v>
      </c>
      <c r="E38" s="13">
        <f>E39+E40</f>
        <v>75267.579999999987</v>
      </c>
      <c r="F38" s="13">
        <f>F39+F40</f>
        <v>73986.48</v>
      </c>
      <c r="G38" s="8">
        <f t="shared" si="0"/>
        <v>98.297939165840077</v>
      </c>
      <c r="H38" s="8">
        <f t="shared" si="1"/>
        <v>106.24506283030843</v>
      </c>
    </row>
    <row r="39" spans="1:8" x14ac:dyDescent="0.2">
      <c r="A39" s="14" t="s">
        <v>63</v>
      </c>
      <c r="B39" s="15" t="s">
        <v>64</v>
      </c>
      <c r="C39" s="18">
        <v>61574.559999999998</v>
      </c>
      <c r="D39" s="16">
        <v>39177.760000000002</v>
      </c>
      <c r="E39" s="16">
        <v>66798.37</v>
      </c>
      <c r="F39" s="16">
        <v>65521.49</v>
      </c>
      <c r="G39" s="7">
        <f t="shared" si="0"/>
        <v>98.088456350057655</v>
      </c>
      <c r="H39" s="8">
        <f t="shared" si="1"/>
        <v>106.41000114332932</v>
      </c>
    </row>
    <row r="40" spans="1:8" ht="17.25" customHeight="1" x14ac:dyDescent="0.2">
      <c r="A40" s="14" t="s">
        <v>65</v>
      </c>
      <c r="B40" s="15" t="s">
        <v>66</v>
      </c>
      <c r="C40" s="18">
        <v>8063.01</v>
      </c>
      <c r="D40" s="16">
        <v>8122.12</v>
      </c>
      <c r="E40" s="16">
        <v>8469.2099999999991</v>
      </c>
      <c r="F40" s="16">
        <v>8464.99</v>
      </c>
      <c r="G40" s="7">
        <f t="shared" si="0"/>
        <v>99.950172448197662</v>
      </c>
      <c r="H40" s="8">
        <f t="shared" si="1"/>
        <v>104.98548308882167</v>
      </c>
    </row>
    <row r="41" spans="1:8" x14ac:dyDescent="0.2">
      <c r="A41" s="12" t="s">
        <v>67</v>
      </c>
      <c r="B41" s="23" t="s">
        <v>68</v>
      </c>
      <c r="C41" s="13">
        <f>C42</f>
        <v>3388.55</v>
      </c>
      <c r="D41" s="13">
        <v>2284.1</v>
      </c>
      <c r="E41" s="13">
        <f>E42</f>
        <v>3319.36</v>
      </c>
      <c r="F41" s="13">
        <f>F42</f>
        <v>3319.36</v>
      </c>
      <c r="G41" s="8">
        <f t="shared" si="0"/>
        <v>100</v>
      </c>
      <c r="H41" s="8">
        <f t="shared" si="1"/>
        <v>97.95812368122057</v>
      </c>
    </row>
    <row r="42" spans="1:8" x14ac:dyDescent="0.2">
      <c r="A42" s="14" t="s">
        <v>69</v>
      </c>
      <c r="B42" s="15" t="s">
        <v>70</v>
      </c>
      <c r="C42" s="18">
        <v>3388.55</v>
      </c>
      <c r="D42" s="16">
        <v>2284.1</v>
      </c>
      <c r="E42" s="16">
        <v>3319.36</v>
      </c>
      <c r="F42" s="16">
        <v>3319.36</v>
      </c>
      <c r="G42" s="7">
        <f t="shared" si="0"/>
        <v>100</v>
      </c>
      <c r="H42" s="8">
        <f t="shared" si="1"/>
        <v>97.95812368122057</v>
      </c>
    </row>
    <row r="43" spans="1:8" x14ac:dyDescent="0.2">
      <c r="A43" s="12" t="s">
        <v>71</v>
      </c>
      <c r="B43" s="23" t="s">
        <v>72</v>
      </c>
      <c r="C43" s="13">
        <f>C44+C45</f>
        <v>16114.460000000001</v>
      </c>
      <c r="D43" s="13">
        <v>19752.3</v>
      </c>
      <c r="E43" s="13">
        <f>E44+E45</f>
        <v>19111.34</v>
      </c>
      <c r="F43" s="13">
        <f>F44+F45</f>
        <v>15390.75</v>
      </c>
      <c r="G43" s="8">
        <f t="shared" si="0"/>
        <v>80.532029674528317</v>
      </c>
      <c r="H43" s="8">
        <f t="shared" si="1"/>
        <v>95.50894041748839</v>
      </c>
    </row>
    <row r="44" spans="1:8" x14ac:dyDescent="0.2">
      <c r="A44" s="14" t="s">
        <v>73</v>
      </c>
      <c r="B44" s="15" t="s">
        <v>74</v>
      </c>
      <c r="C44" s="18">
        <v>254.7</v>
      </c>
      <c r="D44" s="16">
        <v>300</v>
      </c>
      <c r="E44" s="16">
        <v>1450</v>
      </c>
      <c r="F44" s="16">
        <v>1438.5</v>
      </c>
      <c r="G44" s="7">
        <f t="shared" si="0"/>
        <v>99.206896551724142</v>
      </c>
      <c r="H44" s="8">
        <f t="shared" si="1"/>
        <v>564.78209658421679</v>
      </c>
    </row>
    <row r="45" spans="1:8" x14ac:dyDescent="0.2">
      <c r="A45" s="14" t="s">
        <v>75</v>
      </c>
      <c r="B45" s="15" t="s">
        <v>76</v>
      </c>
      <c r="C45" s="18">
        <v>15859.76</v>
      </c>
      <c r="D45" s="16">
        <v>19452.3</v>
      </c>
      <c r="E45" s="16">
        <v>17661.34</v>
      </c>
      <c r="F45" s="16">
        <v>13952.25</v>
      </c>
      <c r="G45" s="7">
        <f t="shared" si="0"/>
        <v>78.998818889166955</v>
      </c>
      <c r="H45" s="8">
        <f t="shared" si="1"/>
        <v>87.972642713382797</v>
      </c>
    </row>
    <row r="46" spans="1:8" x14ac:dyDescent="0.2">
      <c r="A46" s="12" t="s">
        <v>77</v>
      </c>
      <c r="B46" s="23" t="s">
        <v>78</v>
      </c>
      <c r="C46" s="13">
        <f>C47+C48+C49</f>
        <v>17324.420000000002</v>
      </c>
      <c r="D46" s="13">
        <v>14310.26</v>
      </c>
      <c r="E46" s="13">
        <f>E47+E48+E49</f>
        <v>33937.94</v>
      </c>
      <c r="F46" s="13">
        <f>F47+F48+F49</f>
        <v>28173.02</v>
      </c>
      <c r="G46" s="8">
        <f t="shared" si="0"/>
        <v>83.013347303931823</v>
      </c>
      <c r="H46" s="8">
        <f t="shared" si="1"/>
        <v>162.62027819690354</v>
      </c>
    </row>
    <row r="47" spans="1:8" x14ac:dyDescent="0.2">
      <c r="A47" s="14" t="s">
        <v>79</v>
      </c>
      <c r="B47" s="15" t="s">
        <v>80</v>
      </c>
      <c r="C47" s="18">
        <v>11283.9</v>
      </c>
      <c r="D47" s="16">
        <v>11724.24</v>
      </c>
      <c r="E47" s="16">
        <v>12026.05</v>
      </c>
      <c r="F47" s="16">
        <v>12025.7</v>
      </c>
      <c r="G47" s="7">
        <f t="shared" si="0"/>
        <v>99.997089651215489</v>
      </c>
      <c r="H47" s="8">
        <f t="shared" si="1"/>
        <v>106.57396822020756</v>
      </c>
    </row>
    <row r="48" spans="1:8" x14ac:dyDescent="0.2">
      <c r="A48" s="14" t="s">
        <v>81</v>
      </c>
      <c r="B48" s="15" t="s">
        <v>82</v>
      </c>
      <c r="C48" s="18">
        <v>4091.62</v>
      </c>
      <c r="D48" s="16">
        <v>444.46</v>
      </c>
      <c r="E48" s="16">
        <v>19763.330000000002</v>
      </c>
      <c r="F48" s="16">
        <v>14017.96</v>
      </c>
      <c r="G48" s="7">
        <f t="shared" si="0"/>
        <v>70.929139977928813</v>
      </c>
      <c r="H48" s="8">
        <f t="shared" si="1"/>
        <v>342.601707880986</v>
      </c>
    </row>
    <row r="49" spans="1:8" x14ac:dyDescent="0.2">
      <c r="A49" s="14" t="s">
        <v>83</v>
      </c>
      <c r="B49" s="15" t="s">
        <v>84</v>
      </c>
      <c r="C49" s="18">
        <v>1948.9</v>
      </c>
      <c r="D49" s="16">
        <v>2141.56</v>
      </c>
      <c r="E49" s="16">
        <v>2148.56</v>
      </c>
      <c r="F49" s="16">
        <v>2129.36</v>
      </c>
      <c r="G49" s="7">
        <f t="shared" si="0"/>
        <v>99.106378225416094</v>
      </c>
      <c r="H49" s="8">
        <f t="shared" si="1"/>
        <v>109.259582328493</v>
      </c>
    </row>
    <row r="50" spans="1:8" x14ac:dyDescent="0.2">
      <c r="A50" s="12" t="s">
        <v>85</v>
      </c>
      <c r="B50" s="23" t="s">
        <v>86</v>
      </c>
      <c r="C50" s="13">
        <f>C51+C52</f>
        <v>3494.48</v>
      </c>
      <c r="D50" s="13">
        <v>3595.71</v>
      </c>
      <c r="E50" s="13">
        <f>E51+E52</f>
        <v>4214.4699999999993</v>
      </c>
      <c r="F50" s="13">
        <f>F51+F52</f>
        <v>4189.38</v>
      </c>
      <c r="G50" s="8">
        <f t="shared" si="0"/>
        <v>99.404670100866795</v>
      </c>
      <c r="H50" s="8">
        <f t="shared" si="1"/>
        <v>119.88564822233923</v>
      </c>
    </row>
    <row r="51" spans="1:8" x14ac:dyDescent="0.2">
      <c r="A51" s="14" t="s">
        <v>87</v>
      </c>
      <c r="B51" s="15" t="s">
        <v>88</v>
      </c>
      <c r="C51" s="18">
        <v>672.92</v>
      </c>
      <c r="D51" s="16">
        <v>673</v>
      </c>
      <c r="E51" s="16">
        <v>673</v>
      </c>
      <c r="F51" s="16">
        <v>672.92</v>
      </c>
      <c r="G51" s="7">
        <f t="shared" si="0"/>
        <v>99.988112927191679</v>
      </c>
      <c r="H51" s="8">
        <f t="shared" si="1"/>
        <v>100</v>
      </c>
    </row>
    <row r="52" spans="1:8" x14ac:dyDescent="0.2">
      <c r="A52" s="14" t="s">
        <v>89</v>
      </c>
      <c r="B52" s="15" t="s">
        <v>90</v>
      </c>
      <c r="C52" s="18">
        <v>2821.56</v>
      </c>
      <c r="D52" s="16">
        <v>2922.71</v>
      </c>
      <c r="E52" s="16">
        <v>3541.47</v>
      </c>
      <c r="F52" s="16">
        <v>3516.46</v>
      </c>
      <c r="G52" s="7">
        <f t="shared" si="0"/>
        <v>99.293796079029335</v>
      </c>
      <c r="H52" s="8">
        <f t="shared" si="1"/>
        <v>124.62821985001206</v>
      </c>
    </row>
    <row r="53" spans="1:8" ht="25.5" x14ac:dyDescent="0.2">
      <c r="A53" s="12" t="s">
        <v>91</v>
      </c>
      <c r="B53" s="23" t="s">
        <v>92</v>
      </c>
      <c r="C53" s="13">
        <f>C54</f>
        <v>1601.68</v>
      </c>
      <c r="D53" s="13">
        <v>1650</v>
      </c>
      <c r="E53" s="13">
        <f>E54</f>
        <v>1650</v>
      </c>
      <c r="F53" s="13">
        <f>F54</f>
        <v>1591.13</v>
      </c>
      <c r="G53" s="8">
        <f t="shared" si="0"/>
        <v>96.432121212121217</v>
      </c>
      <c r="H53" s="8">
        <f t="shared" si="1"/>
        <v>99.34131661755157</v>
      </c>
    </row>
    <row r="54" spans="1:8" ht="25.5" x14ac:dyDescent="0.2">
      <c r="A54" s="14" t="s">
        <v>93</v>
      </c>
      <c r="B54" s="15" t="s">
        <v>94</v>
      </c>
      <c r="C54" s="18">
        <v>1601.68</v>
      </c>
      <c r="D54" s="16">
        <v>1650</v>
      </c>
      <c r="E54" s="16">
        <v>1650</v>
      </c>
      <c r="F54" s="16">
        <v>1591.13</v>
      </c>
      <c r="G54" s="7">
        <f t="shared" si="0"/>
        <v>96.432121212121217</v>
      </c>
      <c r="H54" s="8">
        <f t="shared" si="1"/>
        <v>99.34131661755157</v>
      </c>
    </row>
    <row r="55" spans="1:8" ht="38.25" x14ac:dyDescent="0.2">
      <c r="A55" s="12" t="s">
        <v>95</v>
      </c>
      <c r="B55" s="23" t="s">
        <v>96</v>
      </c>
      <c r="C55" s="13">
        <f>C56+C57</f>
        <v>49126.06</v>
      </c>
      <c r="D55" s="13">
        <v>54156.44</v>
      </c>
      <c r="E55" s="13">
        <f>E56+E57</f>
        <v>57100.43</v>
      </c>
      <c r="F55" s="13">
        <f>F56+F57</f>
        <v>57100.43</v>
      </c>
      <c r="G55" s="8">
        <f t="shared" si="0"/>
        <v>100</v>
      </c>
      <c r="H55" s="8">
        <f t="shared" si="1"/>
        <v>116.23246399161667</v>
      </c>
    </row>
    <row r="56" spans="1:8" ht="38.25" x14ac:dyDescent="0.2">
      <c r="A56" s="14" t="s">
        <v>97</v>
      </c>
      <c r="B56" s="15" t="s">
        <v>98</v>
      </c>
      <c r="C56" s="18">
        <v>27125.3</v>
      </c>
      <c r="D56" s="16">
        <v>29293.200000000001</v>
      </c>
      <c r="E56" s="16">
        <v>29293.200000000001</v>
      </c>
      <c r="F56" s="16">
        <v>29293.200000000001</v>
      </c>
      <c r="G56" s="7">
        <f t="shared" si="0"/>
        <v>100</v>
      </c>
      <c r="H56" s="8">
        <f t="shared" si="1"/>
        <v>107.99216967185616</v>
      </c>
    </row>
    <row r="57" spans="1:8" x14ac:dyDescent="0.2">
      <c r="A57" s="14" t="s">
        <v>99</v>
      </c>
      <c r="B57" s="15" t="s">
        <v>100</v>
      </c>
      <c r="C57" s="18">
        <v>22000.76</v>
      </c>
      <c r="D57" s="16">
        <v>24863.24</v>
      </c>
      <c r="E57" s="16">
        <v>27807.23</v>
      </c>
      <c r="F57" s="16">
        <v>27807.23</v>
      </c>
      <c r="G57" s="7">
        <f t="shared" si="0"/>
        <v>100</v>
      </c>
      <c r="H57" s="8">
        <f t="shared" si="1"/>
        <v>126.39213372628946</v>
      </c>
    </row>
    <row r="58" spans="1:8" hidden="1" x14ac:dyDescent="0.2"/>
    <row r="59" spans="1:8" hidden="1" x14ac:dyDescent="0.2"/>
    <row r="60" spans="1:8" hidden="1" x14ac:dyDescent="0.2"/>
    <row r="61" spans="1:8" hidden="1" x14ac:dyDescent="0.2"/>
  </sheetData>
  <mergeCells count="7">
    <mergeCell ref="A1:G1"/>
    <mergeCell ref="A2:H3"/>
    <mergeCell ref="A5:A6"/>
    <mergeCell ref="B5:B6"/>
    <mergeCell ref="C5:C6"/>
    <mergeCell ref="D5:G5"/>
    <mergeCell ref="H5:H6"/>
  </mergeCells>
  <pageMargins left="0.70866141732283472" right="0.70866141732283472" top="0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01.04.2022</vt:lpstr>
      <vt:lpstr>01.07.2022</vt:lpstr>
      <vt:lpstr>01.10.2022</vt:lpstr>
      <vt:lpstr>01.01.2023</vt:lpstr>
      <vt:lpstr>'01.04.2022'!APPT</vt:lpstr>
      <vt:lpstr>'01.04.2022'!FIO</vt:lpstr>
      <vt:lpstr>'01.04.2022'!LAST_CELL</vt:lpstr>
      <vt:lpstr>'01.04.2022'!SIGN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dc:description>POI HSSF rep:2.54.0.154</dc:description>
  <cp:lastModifiedBy>Лидия В. Сутыгина</cp:lastModifiedBy>
  <cp:lastPrinted>2023-01-16T02:21:21Z</cp:lastPrinted>
  <dcterms:created xsi:type="dcterms:W3CDTF">2022-04-19T05:50:50Z</dcterms:created>
  <dcterms:modified xsi:type="dcterms:W3CDTF">2023-01-16T02:22:29Z</dcterms:modified>
</cp:coreProperties>
</file>