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</sheets>
  <definedNames>
    <definedName name="_xlnm.Print_Titles" localSheetId="0">Лист2!$4:$5</definedName>
    <definedName name="_xlnm.Print_Area" localSheetId="0">Лист2!$A$1:$H$126</definedName>
  </definedNames>
  <calcPr calcId="152511"/>
</workbook>
</file>

<file path=xl/calcChain.xml><?xml version="1.0" encoding="utf-8"?>
<calcChain xmlns="http://schemas.openxmlformats.org/spreadsheetml/2006/main">
  <c r="D23" i="2" l="1"/>
  <c r="D70" i="2"/>
  <c r="D106" i="2"/>
  <c r="D96" i="2"/>
  <c r="D90" i="2" s="1"/>
  <c r="D10" i="2" l="1"/>
  <c r="D9" i="2"/>
  <c r="D8" i="2"/>
  <c r="D118" i="2"/>
  <c r="D7" i="2" l="1"/>
  <c r="H10" i="2"/>
  <c r="G10" i="2"/>
  <c r="F10" i="2"/>
  <c r="H9" i="2"/>
  <c r="G9" i="2"/>
  <c r="F9" i="2"/>
  <c r="H8" i="2"/>
  <c r="G8" i="2"/>
  <c r="F8" i="2"/>
  <c r="E10" i="2"/>
  <c r="E9" i="2"/>
  <c r="E8" i="2"/>
  <c r="E118" i="2"/>
  <c r="F118" i="2"/>
  <c r="E85" i="2"/>
  <c r="D112" i="2"/>
  <c r="D107" i="2"/>
  <c r="D101" i="2"/>
  <c r="D91" i="2"/>
  <c r="D85" i="2"/>
  <c r="D80" i="2"/>
  <c r="D75" i="2"/>
  <c r="D65" i="2"/>
  <c r="D60" i="2"/>
  <c r="D55" i="2"/>
  <c r="D50" i="2"/>
  <c r="D45" i="2"/>
  <c r="D40" i="2"/>
  <c r="D34" i="2"/>
  <c r="D29" i="2"/>
  <c r="D24" i="2"/>
  <c r="D18" i="2"/>
  <c r="D13" i="2"/>
  <c r="D39" i="2" l="1"/>
  <c r="F7" i="2"/>
  <c r="D12" i="2"/>
  <c r="G7" i="2"/>
  <c r="E7" i="2"/>
  <c r="H7" i="2"/>
  <c r="H118" i="2"/>
  <c r="G118" i="2"/>
  <c r="D6" i="2" l="1"/>
  <c r="D119" i="2"/>
  <c r="H112" i="2"/>
  <c r="G112" i="2"/>
  <c r="F112" i="2"/>
  <c r="E112" i="2"/>
  <c r="H107" i="2"/>
  <c r="G107" i="2"/>
  <c r="G106" i="2" s="1"/>
  <c r="F107" i="2"/>
  <c r="E107" i="2"/>
  <c r="H101" i="2"/>
  <c r="G101" i="2"/>
  <c r="F101" i="2"/>
  <c r="E101" i="2"/>
  <c r="H96" i="2"/>
  <c r="G96" i="2"/>
  <c r="F96" i="2"/>
  <c r="E96" i="2"/>
  <c r="H91" i="2"/>
  <c r="G91" i="2"/>
  <c r="F91" i="2"/>
  <c r="E91" i="2"/>
  <c r="H85" i="2"/>
  <c r="G85" i="2"/>
  <c r="F85" i="2"/>
  <c r="H80" i="2"/>
  <c r="G80" i="2"/>
  <c r="F80" i="2"/>
  <c r="E80" i="2"/>
  <c r="H75" i="2"/>
  <c r="G75" i="2"/>
  <c r="F75" i="2"/>
  <c r="E75" i="2"/>
  <c r="H70" i="2"/>
  <c r="G70" i="2"/>
  <c r="F70" i="2"/>
  <c r="E70" i="2"/>
  <c r="H65" i="2"/>
  <c r="G65" i="2"/>
  <c r="F65" i="2"/>
  <c r="E65" i="2"/>
  <c r="H60" i="2"/>
  <c r="G60" i="2"/>
  <c r="F60" i="2"/>
  <c r="E60" i="2"/>
  <c r="H55" i="2"/>
  <c r="G55" i="2"/>
  <c r="F55" i="2"/>
  <c r="E55" i="2"/>
  <c r="H50" i="2"/>
  <c r="G50" i="2"/>
  <c r="F50" i="2"/>
  <c r="E50" i="2"/>
  <c r="H45" i="2"/>
  <c r="G45" i="2"/>
  <c r="F45" i="2"/>
  <c r="E45" i="2"/>
  <c r="H40" i="2"/>
  <c r="G40" i="2"/>
  <c r="F40" i="2"/>
  <c r="E40" i="2"/>
  <c r="H34" i="2"/>
  <c r="G34" i="2"/>
  <c r="F34" i="2"/>
  <c r="E34" i="2"/>
  <c r="H29" i="2"/>
  <c r="G29" i="2"/>
  <c r="F29" i="2"/>
  <c r="E29" i="2"/>
  <c r="H24" i="2"/>
  <c r="G24" i="2"/>
  <c r="G23" i="2" s="1"/>
  <c r="F24" i="2"/>
  <c r="E24" i="2"/>
  <c r="E23" i="2" s="1"/>
  <c r="H18" i="2"/>
  <c r="G18" i="2"/>
  <c r="F18" i="2"/>
  <c r="E18" i="2"/>
  <c r="H13" i="2"/>
  <c r="H12" i="2" s="1"/>
  <c r="G13" i="2"/>
  <c r="F13" i="2"/>
  <c r="F12" i="2" s="1"/>
  <c r="E13" i="2"/>
  <c r="F106" i="2" l="1"/>
  <c r="F23" i="2"/>
  <c r="E39" i="2"/>
  <c r="E12" i="2"/>
  <c r="H23" i="2"/>
  <c r="E106" i="2"/>
  <c r="E90" i="2"/>
  <c r="G90" i="2"/>
  <c r="H106" i="2"/>
  <c r="G12" i="2"/>
  <c r="F90" i="2"/>
  <c r="H90" i="2"/>
  <c r="G39" i="2"/>
  <c r="F39" i="2"/>
  <c r="H39" i="2"/>
  <c r="E6" i="2" l="1"/>
  <c r="E119" i="2" s="1"/>
  <c r="G6" i="2"/>
  <c r="G119" i="2" s="1"/>
  <c r="H6" i="2"/>
  <c r="H119" i="2" s="1"/>
  <c r="F6" i="2"/>
  <c r="F119" i="2" s="1"/>
</calcChain>
</file>

<file path=xl/sharedStrings.xml><?xml version="1.0" encoding="utf-8"?>
<sst xmlns="http://schemas.openxmlformats.org/spreadsheetml/2006/main" count="178" uniqueCount="98">
  <si>
    <t>Всего</t>
  </si>
  <si>
    <t>7</t>
  </si>
  <si>
    <t>(тыс. рублей)</t>
  </si>
  <si>
    <t>№        п/п</t>
  </si>
  <si>
    <t>Наименование муниципальной программы Александровского района                 Томской области</t>
  </si>
  <si>
    <t>Целевая стать программы</t>
  </si>
  <si>
    <t>3</t>
  </si>
  <si>
    <t>4</t>
  </si>
  <si>
    <t>5</t>
  </si>
  <si>
    <t>6</t>
  </si>
  <si>
    <t>ВСЕГО по муниципальным программам:</t>
  </si>
  <si>
    <t>в том числе:</t>
  </si>
  <si>
    <t>за счет средств областного бюджета</t>
  </si>
  <si>
    <t>за счет средств  бюджета района</t>
  </si>
  <si>
    <t xml:space="preserve"> за счет средств  бюджетов поселений</t>
  </si>
  <si>
    <t>I</t>
  </si>
  <si>
    <t> Цель Стратегии СЭР «Создание условий для инвестиций, развитие предпринимательства".</t>
  </si>
  <si>
    <t>1.1.</t>
  </si>
  <si>
    <t>Муниципальная программа "Развитие малого и среднего предпринимательства на территории Александровского района на 2022-2026 годы", всего:</t>
  </si>
  <si>
    <t>5300000000</t>
  </si>
  <si>
    <t>1.2.</t>
  </si>
  <si>
    <t>Муниципальная программа "Развитие рыбной промышленности в Александровском районе на 2021-2025 годы", всего:</t>
  </si>
  <si>
    <t>6300000000</t>
  </si>
  <si>
    <t>II</t>
  </si>
  <si>
    <t>Цель Стратегии СЭР «Рациональное использование природного капитала Александровского района, устойчивое развитие агропромышленного комплекса.»</t>
  </si>
  <si>
    <t>2.1.</t>
  </si>
  <si>
    <t>5000000000</t>
  </si>
  <si>
    <t>2.2.</t>
  </si>
  <si>
    <t>5200000000</t>
  </si>
  <si>
    <t>2.3.</t>
  </si>
  <si>
    <t>Муниципальная программа "Социально-экономическое развитие муниципального образования "Александровский район" на 2017-2021 годы ", всего:</t>
  </si>
  <si>
    <t>5700000000</t>
  </si>
  <si>
    <t>III</t>
  </si>
  <si>
    <t>Цель Стратегии СЭР «Повышение уровня и качества жизни населения на всей территории Александровского района, накопление человеческого капитала»</t>
  </si>
  <si>
    <t>3.1.</t>
  </si>
  <si>
    <t>5100000000</t>
  </si>
  <si>
    <t>3.2.</t>
  </si>
  <si>
    <t>Муниципальная программа "Предоставление молодым семьям поддержки на приобретение (строительство) жилья на территории Александровского района на 2021-2025 годы", всего:</t>
  </si>
  <si>
    <t>5400000000</t>
  </si>
  <si>
    <t>3.3.</t>
  </si>
  <si>
    <t>5500000000</t>
  </si>
  <si>
    <t>3.4.</t>
  </si>
  <si>
    <t>Муниципальная программа "Пожарная безопасность на объектах бюджетной сферы Александровского района на 2022-2026 годы", всего:</t>
  </si>
  <si>
    <t>5800000000</t>
  </si>
  <si>
    <t>3.5.</t>
  </si>
  <si>
    <t>6100000000</t>
  </si>
  <si>
    <t>3.6.</t>
  </si>
  <si>
    <t>6200000000</t>
  </si>
  <si>
    <t>3.7.</t>
  </si>
  <si>
    <t>6400000000</t>
  </si>
  <si>
    <t>3.8.</t>
  </si>
  <si>
    <t>Муниципальная программа "Проведение капитального ремонта многоквартирных жилых домов на территории Александровского района в 2018 - 2022 годах и на плановый период до 2023 года", всего:</t>
  </si>
  <si>
    <t>6700000000</t>
  </si>
  <si>
    <t>3.9.</t>
  </si>
  <si>
    <t>6600000000</t>
  </si>
  <si>
    <t>3.10.</t>
  </si>
  <si>
    <t>590000000</t>
  </si>
  <si>
    <t>IV</t>
  </si>
  <si>
    <t>Цель Стратегии СЭР  «Сбалансированное территориальное развитие за счет развития инфраструктуры в Александровском районе»</t>
  </si>
  <si>
    <t>4.1.</t>
  </si>
  <si>
    <t>4800000000</t>
  </si>
  <si>
    <t>4.2.</t>
  </si>
  <si>
    <t xml:space="preserve">Муниципальная программа "Повышение энергетической эффективности на территории Александровского района Томской области  на 2021 - 2025 годы", всего: </t>
  </si>
  <si>
    <t>6000000000</t>
  </si>
  <si>
    <t>4.3.</t>
  </si>
  <si>
    <t>6500000000</t>
  </si>
  <si>
    <t>V</t>
  </si>
  <si>
    <t>Цель Стратегии СЭР «Эффективное управление Александровским районом»</t>
  </si>
  <si>
    <t>5.1.</t>
  </si>
  <si>
    <t>4900000000</t>
  </si>
  <si>
    <t>5.2.</t>
  </si>
  <si>
    <t xml:space="preserve">Муниципальная программа "Управление муниципальными финансами муниципального образования "Александровский район", всего: </t>
  </si>
  <si>
    <t>5600000000</t>
  </si>
  <si>
    <t xml:space="preserve"> </t>
  </si>
  <si>
    <t>Прогноз 2025 г.</t>
  </si>
  <si>
    <t>поселение</t>
  </si>
  <si>
    <t>область</t>
  </si>
  <si>
    <t>район</t>
  </si>
  <si>
    <t xml:space="preserve">Муниципальная программа "Развитие информационного общества в Александровском районе на 2020-2022 годы и перспективу до 2026 года, всего: </t>
  </si>
  <si>
    <t>Прогноз 2026 г.</t>
  </si>
  <si>
    <t>Непрограммные направление расходов</t>
  </si>
  <si>
    <t xml:space="preserve">Приложение 4                                                                                                  </t>
  </si>
  <si>
    <t xml:space="preserve">Непрограммные направления расходов </t>
  </si>
  <si>
    <t>Информация об объемах расходов на реализацию муниципальных  программ Александровского района Томской области в 2023 - 2027 годах</t>
  </si>
  <si>
    <t xml:space="preserve">Исполнение* 2023 г.
</t>
  </si>
  <si>
    <t xml:space="preserve">Оценка           2024* г.
</t>
  </si>
  <si>
    <t>Прогноз 2027 г.</t>
  </si>
  <si>
    <t xml:space="preserve">Муниципальная программа "Комплексное развитие систем коммунальной инфраструктуры на территории Александровского района на 2021-2027 годы", всего: </t>
  </si>
  <si>
    <t xml:space="preserve">Муниципальная программа "Формирование современной городской среды на территории Александровского района Томской области  на 2018 - 2027 годы", всего: </t>
  </si>
  <si>
    <t>Муниципальная программа "Доступная среда на 2022 - 2026 годы"</t>
  </si>
  <si>
    <t xml:space="preserve">Муниципальная программа "Развитие культуры, спорта и молодежной политики в Александровском районе на 2019 - 2028 годы", всего: </t>
  </si>
  <si>
    <t>Муниципальная программа "Развитие образования в Александровском районе на 2021- 2025 годы и на перспективу до 2028 года", всего:</t>
  </si>
  <si>
    <t>Муниципальная программа "Развитие физической культуры и спорта в Александровском районе на 2018-2022 годы и на перспективу до 2028 года", всего:</t>
  </si>
  <si>
    <t>Муниципальная программа "Профилактика правонарушений и наркомании на территории Александровского района на 2018-2022 годы и на перспективу до 2027 года", всего:</t>
  </si>
  <si>
    <t>Муниципальная программа "Профилактика террористической и экстремистской деятельности в Александровском районе на 2019 - 2023 годы и на плановый период до 2027 года", всего:</t>
  </si>
  <si>
    <t>Муниципальная программа "Социальная поддержка населения Александровского района на 2017-2021 годы и на плановый период до 2027 года", всего:</t>
  </si>
  <si>
    <t>Муниципальная программа "Социальное развитие сел Александровского района на 2017-2021 годы и на плановый период до 2027 года", всего:</t>
  </si>
  <si>
    <t>Муниципальная программа "Устойчивое развитие сельских территорий Александровского района на 2019 -2023 годы и на перспективу до 2026 года", 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</si>
</sst>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 CYR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2" fillId="2" borderId="0" xfId="0" applyNumberFormat="1" applyFont="1" applyFill="1"/>
    <xf numFmtId="164" fontId="1" fillId="2" borderId="0" xfId="0" applyNumberFormat="1" applyFont="1" applyFill="1"/>
    <xf numFmtId="0" fontId="4" fillId="0" borderId="4" xfId="0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164" fontId="1" fillId="0" borderId="0" xfId="0" applyNumberFormat="1" applyFont="1"/>
    <xf numFmtId="49" fontId="8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64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/>
    <xf numFmtId="164" fontId="2" fillId="0" borderId="0" xfId="0" applyNumberFormat="1" applyFont="1"/>
    <xf numFmtId="164" fontId="5" fillId="2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49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 applyProtection="1">
      <alignment horizontal="center" vertical="center" wrapText="1"/>
    </xf>
    <xf numFmtId="4" fontId="2" fillId="2" borderId="7" xfId="0" applyNumberFormat="1" applyFont="1" applyFill="1" applyBorder="1" applyAlignment="1" applyProtection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right" wrapText="1"/>
    </xf>
    <xf numFmtId="164" fontId="0" fillId="0" borderId="0" xfId="0" applyNumberFormat="1" applyFont="1" applyAlignment="1"/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/>
    <xf numFmtId="164" fontId="11" fillId="2" borderId="4" xfId="0" applyNumberFormat="1" applyFont="1" applyFill="1" applyBorder="1" applyAlignment="1">
      <alignment horizontal="right"/>
    </xf>
    <xf numFmtId="0" fontId="12" fillId="0" borderId="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tabSelected="1" view="pageLayout" topLeftCell="A94" zoomScaleNormal="100" workbookViewId="0">
      <selection activeCell="B75" sqref="B75"/>
    </sheetView>
  </sheetViews>
  <sheetFormatPr defaultRowHeight="15.75" x14ac:dyDescent="0.25"/>
  <cols>
    <col min="1" max="1" width="7.42578125" style="1" customWidth="1"/>
    <col min="2" max="2" width="70.7109375" style="1" customWidth="1"/>
    <col min="3" max="3" width="13.140625" style="2" customWidth="1"/>
    <col min="4" max="4" width="13.140625" style="29" customWidth="1"/>
    <col min="5" max="5" width="13.140625" style="30" customWidth="1"/>
    <col min="6" max="6" width="14" style="3" customWidth="1"/>
    <col min="7" max="7" width="13.140625" style="3" customWidth="1"/>
    <col min="8" max="8" width="13" style="3" customWidth="1"/>
    <col min="9" max="16384" width="9.140625" style="1"/>
  </cols>
  <sheetData>
    <row r="1" spans="1:9" x14ac:dyDescent="0.25">
      <c r="D1" s="55" t="s">
        <v>81</v>
      </c>
      <c r="E1" s="56"/>
      <c r="F1" s="56"/>
      <c r="G1" s="56"/>
      <c r="H1" s="56"/>
    </row>
    <row r="2" spans="1:9" ht="15.75" customHeight="1" x14ac:dyDescent="0.25">
      <c r="A2" s="60" t="s">
        <v>83</v>
      </c>
      <c r="B2" s="61"/>
      <c r="C2" s="61"/>
      <c r="D2" s="61"/>
      <c r="E2" s="61"/>
      <c r="F2" s="61"/>
      <c r="G2" s="61"/>
      <c r="H2" s="61"/>
    </row>
    <row r="3" spans="1:9" x14ac:dyDescent="0.25">
      <c r="A3" s="4"/>
      <c r="B3" s="4"/>
      <c r="C3" s="5"/>
      <c r="D3" s="31"/>
      <c r="E3" s="32"/>
      <c r="F3" s="6"/>
      <c r="G3" s="62" t="s">
        <v>2</v>
      </c>
      <c r="H3" s="63"/>
    </row>
    <row r="4" spans="1:9" ht="45" x14ac:dyDescent="0.25">
      <c r="A4" s="7" t="s">
        <v>3</v>
      </c>
      <c r="B4" s="7" t="s">
        <v>4</v>
      </c>
      <c r="C4" s="8" t="s">
        <v>5</v>
      </c>
      <c r="D4" s="33" t="s">
        <v>84</v>
      </c>
      <c r="E4" s="33" t="s">
        <v>85</v>
      </c>
      <c r="F4" s="33" t="s">
        <v>74</v>
      </c>
      <c r="G4" s="33" t="s">
        <v>79</v>
      </c>
      <c r="H4" s="33" t="s">
        <v>86</v>
      </c>
    </row>
    <row r="5" spans="1:9" x14ac:dyDescent="0.25">
      <c r="A5" s="9">
        <v>1</v>
      </c>
      <c r="B5" s="9">
        <v>2</v>
      </c>
      <c r="C5" s="10" t="s">
        <v>6</v>
      </c>
      <c r="D5" s="34" t="s">
        <v>7</v>
      </c>
      <c r="E5" s="34" t="s">
        <v>8</v>
      </c>
      <c r="F5" s="35" t="s">
        <v>9</v>
      </c>
      <c r="G5" s="35" t="s">
        <v>1</v>
      </c>
      <c r="H5" s="36">
        <v>8</v>
      </c>
    </row>
    <row r="6" spans="1:9" x14ac:dyDescent="0.25">
      <c r="A6" s="11"/>
      <c r="B6" s="11" t="s">
        <v>10</v>
      </c>
      <c r="C6" s="12"/>
      <c r="D6" s="42">
        <f>D12+D23+D39+D90+D106</f>
        <v>920120.89999999991</v>
      </c>
      <c r="E6" s="42">
        <f>E12+E23+E39+E90+E106</f>
        <v>897470.29999999993</v>
      </c>
      <c r="F6" s="42">
        <f>F12+F23+F39+F90+F106</f>
        <v>720101.7</v>
      </c>
      <c r="G6" s="42">
        <f>G12+G23+G39+G90+G106</f>
        <v>658273.20000000007</v>
      </c>
      <c r="H6" s="42">
        <f>H12+H23+H39+H90+H106</f>
        <v>647467.50000000012</v>
      </c>
    </row>
    <row r="7" spans="1:9" x14ac:dyDescent="0.25">
      <c r="A7" s="13"/>
      <c r="B7" s="14" t="s">
        <v>11</v>
      </c>
      <c r="C7" s="15"/>
      <c r="D7" s="42">
        <f>SUM(D8:D10)</f>
        <v>920120.9</v>
      </c>
      <c r="E7" s="42">
        <f>SUM(E8:E10)</f>
        <v>897470.3</v>
      </c>
      <c r="F7" s="42">
        <f t="shared" ref="F7:H7" si="0">SUM(F8:F10)</f>
        <v>720101.70000000007</v>
      </c>
      <c r="G7" s="42">
        <f t="shared" si="0"/>
        <v>658273.20000000007</v>
      </c>
      <c r="H7" s="42">
        <f t="shared" si="0"/>
        <v>647467.5</v>
      </c>
    </row>
    <row r="8" spans="1:9" x14ac:dyDescent="0.25">
      <c r="A8" s="16"/>
      <c r="B8" s="17" t="s">
        <v>12</v>
      </c>
      <c r="C8" s="15"/>
      <c r="D8" s="43">
        <f t="shared" ref="D8:E10" si="1">SUM(D15,D20,D26,D31,D36,D42,D47,D52,D57,D62,D67,D72,D77,D82,D87,D93,D98,D109,D114,D103)</f>
        <v>430628.8</v>
      </c>
      <c r="E8" s="43">
        <f t="shared" si="1"/>
        <v>471958.80000000005</v>
      </c>
      <c r="F8" s="43">
        <f t="shared" ref="F8:H8" si="2">SUM(F15,F20,F26,F31,F36,F42,F47,F52,F57,F62,F67,F72,F77,F82,F87,F93,F98,F109,F114,F103)</f>
        <v>310328.50000000006</v>
      </c>
      <c r="G8" s="43">
        <f t="shared" si="2"/>
        <v>310330.8000000001</v>
      </c>
      <c r="H8" s="43">
        <f t="shared" si="2"/>
        <v>309829.70000000007</v>
      </c>
      <c r="I8" s="18"/>
    </row>
    <row r="9" spans="1:9" x14ac:dyDescent="0.25">
      <c r="A9" s="16"/>
      <c r="B9" s="17" t="s">
        <v>13</v>
      </c>
      <c r="C9" s="12"/>
      <c r="D9" s="43">
        <f t="shared" si="1"/>
        <v>455046.60000000003</v>
      </c>
      <c r="E9" s="43">
        <f t="shared" si="1"/>
        <v>394568.4</v>
      </c>
      <c r="F9" s="43">
        <f t="shared" ref="F9:H9" si="3">SUM(F16,F21,F27,F32,F37,F43,F48,F53,F58,F63,F68,F73,F78,F83,F88,F94,F99,F110,F115,F104)</f>
        <v>373084.10000000003</v>
      </c>
      <c r="G9" s="43">
        <f t="shared" si="3"/>
        <v>316175</v>
      </c>
      <c r="H9" s="43">
        <f t="shared" si="3"/>
        <v>306182.3</v>
      </c>
    </row>
    <row r="10" spans="1:9" x14ac:dyDescent="0.25">
      <c r="A10" s="16"/>
      <c r="B10" s="19" t="s">
        <v>14</v>
      </c>
      <c r="C10" s="15"/>
      <c r="D10" s="43">
        <f t="shared" si="1"/>
        <v>34445.5</v>
      </c>
      <c r="E10" s="43">
        <f t="shared" si="1"/>
        <v>30943.100000000002</v>
      </c>
      <c r="F10" s="43">
        <f t="shared" ref="F10:H10" si="4">SUM(F17,F22,F28,F33,F38,F44,F49,F54,F59,F64,F69,F74,F79,F84,F89,F95,F100,F111,F116,F105)</f>
        <v>36689.100000000006</v>
      </c>
      <c r="G10" s="43">
        <f t="shared" si="4"/>
        <v>31767.4</v>
      </c>
      <c r="H10" s="43">
        <f t="shared" si="4"/>
        <v>31455.5</v>
      </c>
    </row>
    <row r="11" spans="1:9" x14ac:dyDescent="0.25">
      <c r="A11" s="13"/>
      <c r="B11" s="13"/>
      <c r="C11" s="15"/>
      <c r="D11" s="43"/>
      <c r="E11" s="43"/>
      <c r="F11" s="43"/>
      <c r="G11" s="43"/>
      <c r="H11" s="43"/>
    </row>
    <row r="12" spans="1:9" ht="31.5" x14ac:dyDescent="0.25">
      <c r="A12" s="20" t="s">
        <v>15</v>
      </c>
      <c r="B12" s="21" t="s">
        <v>16</v>
      </c>
      <c r="C12" s="22"/>
      <c r="D12" s="42">
        <f>SUM(D13,D18)</f>
        <v>983</v>
      </c>
      <c r="E12" s="42">
        <f>SUM(E13,E18)</f>
        <v>2135</v>
      </c>
      <c r="F12" s="42">
        <f>SUM(F13,F18)</f>
        <v>1272</v>
      </c>
      <c r="G12" s="42">
        <f>SUM(G13,G18)</f>
        <v>672</v>
      </c>
      <c r="H12" s="42">
        <f>SUM(H13,H18)</f>
        <v>0</v>
      </c>
    </row>
    <row r="13" spans="1:9" ht="47.25" x14ac:dyDescent="0.25">
      <c r="A13" s="52" t="s">
        <v>17</v>
      </c>
      <c r="B13" s="14" t="s">
        <v>18</v>
      </c>
      <c r="C13" s="23" t="s">
        <v>19</v>
      </c>
      <c r="D13" s="44">
        <f>SUM(D15:D17)</f>
        <v>983</v>
      </c>
      <c r="E13" s="44">
        <f>SUM(E15:E17)</f>
        <v>1135</v>
      </c>
      <c r="F13" s="44">
        <f>SUM(F15:F17)</f>
        <v>672</v>
      </c>
      <c r="G13" s="44">
        <f>SUM(G15:G17)</f>
        <v>672</v>
      </c>
      <c r="H13" s="44">
        <f>SUM(H15:H17)</f>
        <v>0</v>
      </c>
    </row>
    <row r="14" spans="1:9" x14ac:dyDescent="0.25">
      <c r="A14" s="53"/>
      <c r="B14" s="14" t="s">
        <v>11</v>
      </c>
      <c r="C14" s="24"/>
      <c r="D14" s="44"/>
      <c r="E14" s="44"/>
      <c r="F14" s="44"/>
      <c r="G14" s="44"/>
      <c r="H14" s="44"/>
    </row>
    <row r="15" spans="1:9" x14ac:dyDescent="0.25">
      <c r="A15" s="53"/>
      <c r="B15" s="17" t="s">
        <v>12</v>
      </c>
      <c r="C15" s="25"/>
      <c r="D15" s="45">
        <v>640.29999999999995</v>
      </c>
      <c r="E15" s="43">
        <v>753</v>
      </c>
      <c r="F15" s="43"/>
      <c r="G15" s="43"/>
      <c r="H15" s="43"/>
    </row>
    <row r="16" spans="1:9" x14ac:dyDescent="0.25">
      <c r="A16" s="53"/>
      <c r="B16" s="17" t="s">
        <v>13</v>
      </c>
      <c r="C16" s="25"/>
      <c r="D16" s="45">
        <v>342.7</v>
      </c>
      <c r="E16" s="43">
        <v>382</v>
      </c>
      <c r="F16" s="46">
        <v>672</v>
      </c>
      <c r="G16" s="46">
        <v>672</v>
      </c>
      <c r="H16" s="46">
        <v>0</v>
      </c>
    </row>
    <row r="17" spans="1:8" x14ac:dyDescent="0.25">
      <c r="A17" s="54"/>
      <c r="B17" s="17" t="s">
        <v>14</v>
      </c>
      <c r="C17" s="25"/>
      <c r="D17" s="43"/>
      <c r="E17" s="43"/>
      <c r="F17" s="43"/>
      <c r="G17" s="43"/>
      <c r="H17" s="43"/>
    </row>
    <row r="18" spans="1:8" ht="31.5" x14ac:dyDescent="0.25">
      <c r="A18" s="52" t="s">
        <v>20</v>
      </c>
      <c r="B18" s="14" t="s">
        <v>21</v>
      </c>
      <c r="C18" s="23" t="s">
        <v>22</v>
      </c>
      <c r="D18" s="44">
        <f>SUM(D20:D22)</f>
        <v>0</v>
      </c>
      <c r="E18" s="44">
        <f>SUM(E20:E22)</f>
        <v>1000</v>
      </c>
      <c r="F18" s="44">
        <f>SUM(F20:F22)</f>
        <v>600</v>
      </c>
      <c r="G18" s="44">
        <f>SUM(G20:G22)</f>
        <v>0</v>
      </c>
      <c r="H18" s="44">
        <f>SUM(H20:H22)</f>
        <v>0</v>
      </c>
    </row>
    <row r="19" spans="1:8" x14ac:dyDescent="0.25">
      <c r="A19" s="53"/>
      <c r="B19" s="14" t="s">
        <v>11</v>
      </c>
      <c r="C19" s="24"/>
      <c r="D19" s="44"/>
      <c r="E19" s="44"/>
      <c r="F19" s="44"/>
      <c r="G19" s="44"/>
      <c r="H19" s="44"/>
    </row>
    <row r="20" spans="1:8" x14ac:dyDescent="0.25">
      <c r="A20" s="53"/>
      <c r="B20" s="17" t="s">
        <v>12</v>
      </c>
      <c r="C20" s="25"/>
      <c r="D20" s="45">
        <v>0</v>
      </c>
      <c r="E20" s="43">
        <v>700</v>
      </c>
      <c r="F20" s="43"/>
      <c r="G20" s="43"/>
      <c r="H20" s="43"/>
    </row>
    <row r="21" spans="1:8" x14ac:dyDescent="0.25">
      <c r="A21" s="53"/>
      <c r="B21" s="17" t="s">
        <v>13</v>
      </c>
      <c r="C21" s="25"/>
      <c r="D21" s="45">
        <v>0</v>
      </c>
      <c r="E21" s="43">
        <v>300</v>
      </c>
      <c r="F21" s="43">
        <v>600</v>
      </c>
      <c r="G21" s="40"/>
      <c r="H21" s="40"/>
    </row>
    <row r="22" spans="1:8" x14ac:dyDescent="0.25">
      <c r="A22" s="54"/>
      <c r="B22" s="17" t="s">
        <v>14</v>
      </c>
      <c r="C22" s="25"/>
      <c r="D22" s="43"/>
      <c r="E22" s="43"/>
      <c r="F22" s="43"/>
      <c r="G22" s="43"/>
      <c r="H22" s="43"/>
    </row>
    <row r="23" spans="1:8" ht="47.25" x14ac:dyDescent="0.25">
      <c r="A23" s="20" t="s">
        <v>23</v>
      </c>
      <c r="B23" s="21" t="s">
        <v>24</v>
      </c>
      <c r="C23" s="22"/>
      <c r="D23" s="42">
        <f>SUM(D24,D29,D34)</f>
        <v>67977.2</v>
      </c>
      <c r="E23" s="42">
        <f t="shared" ref="E23:H23" si="5">SUM(E24,E29,E34)</f>
        <v>108979.7</v>
      </c>
      <c r="F23" s="42">
        <f t="shared" si="5"/>
        <v>77065.7</v>
      </c>
      <c r="G23" s="42">
        <f t="shared" si="5"/>
        <v>68600</v>
      </c>
      <c r="H23" s="42">
        <f t="shared" si="5"/>
        <v>68598.700000000012</v>
      </c>
    </row>
    <row r="24" spans="1:8" ht="47.25" x14ac:dyDescent="0.25">
      <c r="A24" s="52" t="s">
        <v>25</v>
      </c>
      <c r="B24" s="14" t="s">
        <v>97</v>
      </c>
      <c r="C24" s="23" t="s">
        <v>26</v>
      </c>
      <c r="D24" s="44">
        <f>SUM(D26:D28)</f>
        <v>4555.8</v>
      </c>
      <c r="E24" s="44">
        <f>SUM(E26:E28)</f>
        <v>865.2</v>
      </c>
      <c r="F24" s="44">
        <f>SUM(F26:F28)</f>
        <v>5939.9</v>
      </c>
      <c r="G24" s="44">
        <f>SUM(G26:G28)</f>
        <v>0</v>
      </c>
      <c r="H24" s="44">
        <f>SUM(H26:H28)</f>
        <v>0</v>
      </c>
    </row>
    <row r="25" spans="1:8" x14ac:dyDescent="0.25">
      <c r="A25" s="57"/>
      <c r="B25" s="14" t="s">
        <v>11</v>
      </c>
      <c r="C25" s="24"/>
      <c r="D25" s="44"/>
      <c r="E25" s="44"/>
      <c r="F25" s="44"/>
      <c r="G25" s="44"/>
      <c r="H25" s="44"/>
    </row>
    <row r="26" spans="1:8" x14ac:dyDescent="0.25">
      <c r="A26" s="57"/>
      <c r="B26" s="17" t="s">
        <v>12</v>
      </c>
      <c r="C26" s="25"/>
      <c r="D26" s="43"/>
      <c r="E26" s="43"/>
      <c r="F26" s="43"/>
      <c r="G26" s="43"/>
      <c r="H26" s="41"/>
    </row>
    <row r="27" spans="1:8" x14ac:dyDescent="0.25">
      <c r="A27" s="57"/>
      <c r="B27" s="17" t="s">
        <v>13</v>
      </c>
      <c r="C27" s="25"/>
      <c r="D27" s="43">
        <v>4555.8</v>
      </c>
      <c r="E27" s="43">
        <v>865.2</v>
      </c>
      <c r="F27" s="43">
        <v>5939.9</v>
      </c>
      <c r="G27" s="40"/>
      <c r="H27" s="40"/>
    </row>
    <row r="28" spans="1:8" x14ac:dyDescent="0.25">
      <c r="A28" s="58"/>
      <c r="B28" s="17" t="s">
        <v>14</v>
      </c>
      <c r="C28" s="25"/>
      <c r="D28" s="43"/>
      <c r="E28" s="43"/>
      <c r="F28" s="43"/>
      <c r="G28" s="43"/>
      <c r="H28" s="43"/>
    </row>
    <row r="29" spans="1:8" ht="47.25" x14ac:dyDescent="0.25">
      <c r="A29" s="52" t="s">
        <v>27</v>
      </c>
      <c r="B29" s="14" t="s">
        <v>96</v>
      </c>
      <c r="C29" s="23" t="s">
        <v>28</v>
      </c>
      <c r="D29" s="44">
        <f>SUM(D31:D33)</f>
        <v>63421.399999999994</v>
      </c>
      <c r="E29" s="44">
        <f>SUM(E31:E33)</f>
        <v>108114.5</v>
      </c>
      <c r="F29" s="44">
        <f>SUM(F31:F33)</f>
        <v>71125.8</v>
      </c>
      <c r="G29" s="44">
        <f>SUM(G31:G33)</f>
        <v>68600</v>
      </c>
      <c r="H29" s="44">
        <f>SUM(H31:H33)</f>
        <v>68598.700000000012</v>
      </c>
    </row>
    <row r="30" spans="1:8" x14ac:dyDescent="0.25">
      <c r="A30" s="53"/>
      <c r="B30" s="14" t="s">
        <v>11</v>
      </c>
      <c r="C30" s="24"/>
      <c r="D30" s="44"/>
      <c r="E30" s="44"/>
      <c r="F30" s="44"/>
      <c r="G30" s="44"/>
      <c r="H30" s="44"/>
    </row>
    <row r="31" spans="1:8" x14ac:dyDescent="0.25">
      <c r="A31" s="53"/>
      <c r="B31" s="17" t="s">
        <v>12</v>
      </c>
      <c r="C31" s="25"/>
      <c r="D31" s="45">
        <v>35974.199999999997</v>
      </c>
      <c r="E31" s="43">
        <v>51074.6</v>
      </c>
      <c r="F31" s="46">
        <v>22638.9</v>
      </c>
      <c r="G31" s="46">
        <v>22645.9</v>
      </c>
      <c r="H31" s="46">
        <v>22645.9</v>
      </c>
    </row>
    <row r="32" spans="1:8" x14ac:dyDescent="0.25">
      <c r="A32" s="53"/>
      <c r="B32" s="17" t="s">
        <v>13</v>
      </c>
      <c r="C32" s="25"/>
      <c r="D32" s="45">
        <v>27447.200000000001</v>
      </c>
      <c r="E32" s="43">
        <v>57039.9</v>
      </c>
      <c r="F32" s="46">
        <v>48486.9</v>
      </c>
      <c r="G32" s="46">
        <v>45954.1</v>
      </c>
      <c r="H32" s="46">
        <v>45952.800000000003</v>
      </c>
    </row>
    <row r="33" spans="1:8" x14ac:dyDescent="0.25">
      <c r="A33" s="54"/>
      <c r="B33" s="17" t="s">
        <v>14</v>
      </c>
      <c r="C33" s="25"/>
      <c r="D33" s="45"/>
      <c r="E33" s="43"/>
      <c r="F33" s="43"/>
      <c r="G33" s="43"/>
      <c r="H33" s="43"/>
    </row>
    <row r="34" spans="1:8" ht="47.25" x14ac:dyDescent="0.25">
      <c r="A34" s="52" t="s">
        <v>29</v>
      </c>
      <c r="B34" s="14" t="s">
        <v>30</v>
      </c>
      <c r="C34" s="23" t="s">
        <v>31</v>
      </c>
      <c r="D34" s="44">
        <f>SUM(D36:D38)</f>
        <v>0</v>
      </c>
      <c r="E34" s="44">
        <f>SUM(E36:E38)</f>
        <v>0</v>
      </c>
      <c r="F34" s="44">
        <f>SUM(F36:F38)</f>
        <v>0</v>
      </c>
      <c r="G34" s="44">
        <f>SUM(G36:G38)</f>
        <v>0</v>
      </c>
      <c r="H34" s="44">
        <f>SUM(H36:H38)</f>
        <v>0</v>
      </c>
    </row>
    <row r="35" spans="1:8" x14ac:dyDescent="0.25">
      <c r="A35" s="53"/>
      <c r="B35" s="14" t="s">
        <v>11</v>
      </c>
      <c r="C35" s="24"/>
      <c r="D35" s="44"/>
      <c r="E35" s="44"/>
      <c r="F35" s="44"/>
      <c r="G35" s="44"/>
      <c r="H35" s="44"/>
    </row>
    <row r="36" spans="1:8" x14ac:dyDescent="0.25">
      <c r="A36" s="53"/>
      <c r="B36" s="17" t="s">
        <v>12</v>
      </c>
      <c r="C36" s="25"/>
      <c r="D36" s="43"/>
      <c r="E36" s="43"/>
      <c r="F36" s="43"/>
      <c r="G36" s="43"/>
      <c r="H36" s="43"/>
    </row>
    <row r="37" spans="1:8" x14ac:dyDescent="0.25">
      <c r="A37" s="53"/>
      <c r="B37" s="17" t="s">
        <v>13</v>
      </c>
      <c r="C37" s="25"/>
      <c r="D37" s="43"/>
      <c r="E37" s="43"/>
      <c r="F37" s="43"/>
      <c r="G37" s="40"/>
      <c r="H37" s="40"/>
    </row>
    <row r="38" spans="1:8" x14ac:dyDescent="0.25">
      <c r="A38" s="54"/>
      <c r="B38" s="17" t="s">
        <v>14</v>
      </c>
      <c r="C38" s="25"/>
      <c r="D38" s="43"/>
      <c r="E38" s="43"/>
      <c r="F38" s="43"/>
      <c r="G38" s="43"/>
      <c r="H38" s="43"/>
    </row>
    <row r="39" spans="1:8" ht="47.25" x14ac:dyDescent="0.25">
      <c r="A39" s="20" t="s">
        <v>32</v>
      </c>
      <c r="B39" s="26" t="s">
        <v>33</v>
      </c>
      <c r="C39" s="24"/>
      <c r="D39" s="42">
        <f>D40+D45+D50+D55+D60+D65+D70+D75+D80+D85</f>
        <v>700151.29999999993</v>
      </c>
      <c r="E39" s="42">
        <f t="shared" ref="E39:H39" si="6">E40+E45+E50+E55+E60+E65+E70+E75+E80+E85</f>
        <v>647334.6</v>
      </c>
      <c r="F39" s="42">
        <f t="shared" si="6"/>
        <v>528216.6</v>
      </c>
      <c r="G39" s="42">
        <f t="shared" si="6"/>
        <v>510917.50000000006</v>
      </c>
      <c r="H39" s="42">
        <f t="shared" si="6"/>
        <v>506591.4</v>
      </c>
    </row>
    <row r="40" spans="1:8" ht="47.25" x14ac:dyDescent="0.25">
      <c r="A40" s="52" t="s">
        <v>34</v>
      </c>
      <c r="B40" s="14" t="s">
        <v>95</v>
      </c>
      <c r="C40" s="23" t="s">
        <v>35</v>
      </c>
      <c r="D40" s="44">
        <f>SUM(D42:D44)</f>
        <v>36471.4</v>
      </c>
      <c r="E40" s="44">
        <f>SUM(E42:E44)</f>
        <v>43196.9</v>
      </c>
      <c r="F40" s="44">
        <f>SUM(F42:F44)</f>
        <v>45692.3</v>
      </c>
      <c r="G40" s="44">
        <f>SUM(G42:G44)</f>
        <v>43592.3</v>
      </c>
      <c r="H40" s="44">
        <f>SUM(H42:H44)</f>
        <v>43762.3</v>
      </c>
    </row>
    <row r="41" spans="1:8" x14ac:dyDescent="0.25">
      <c r="A41" s="53"/>
      <c r="B41" s="14" t="s">
        <v>11</v>
      </c>
      <c r="C41" s="24"/>
      <c r="D41" s="44"/>
      <c r="E41" s="44"/>
      <c r="F41" s="44"/>
      <c r="G41" s="44"/>
      <c r="H41" s="44"/>
    </row>
    <row r="42" spans="1:8" x14ac:dyDescent="0.25">
      <c r="A42" s="53"/>
      <c r="B42" s="17" t="s">
        <v>12</v>
      </c>
      <c r="C42" s="25"/>
      <c r="D42" s="45">
        <v>19212.5</v>
      </c>
      <c r="E42" s="43">
        <v>23039.200000000001</v>
      </c>
      <c r="F42" s="46">
        <v>26332.400000000001</v>
      </c>
      <c r="G42" s="46">
        <v>26332.400000000001</v>
      </c>
      <c r="H42" s="46">
        <v>26332.400000000001</v>
      </c>
    </row>
    <row r="43" spans="1:8" x14ac:dyDescent="0.25">
      <c r="A43" s="53"/>
      <c r="B43" s="17" t="s">
        <v>13</v>
      </c>
      <c r="C43" s="25"/>
      <c r="D43" s="45">
        <v>17258.900000000001</v>
      </c>
      <c r="E43" s="43">
        <v>20157.7</v>
      </c>
      <c r="F43" s="46">
        <v>19359.900000000001</v>
      </c>
      <c r="G43" s="46">
        <v>17259.900000000001</v>
      </c>
      <c r="H43" s="46">
        <v>17429.900000000001</v>
      </c>
    </row>
    <row r="44" spans="1:8" x14ac:dyDescent="0.25">
      <c r="A44" s="54"/>
      <c r="B44" s="17" t="s">
        <v>14</v>
      </c>
      <c r="C44" s="25"/>
      <c r="D44" s="45"/>
      <c r="E44" s="43"/>
      <c r="F44" s="43"/>
      <c r="G44" s="43"/>
      <c r="H44" s="43"/>
    </row>
    <row r="45" spans="1:8" ht="47.25" x14ac:dyDescent="0.25">
      <c r="A45" s="52" t="s">
        <v>36</v>
      </c>
      <c r="B45" s="14" t="s">
        <v>37</v>
      </c>
      <c r="C45" s="23" t="s">
        <v>38</v>
      </c>
      <c r="D45" s="44">
        <f>SUM(D47:D49)</f>
        <v>3628.7999999999997</v>
      </c>
      <c r="E45" s="44">
        <f>SUM(E47:E49)</f>
        <v>4003.7999999999997</v>
      </c>
      <c r="F45" s="44">
        <f>SUM(F47:F49)</f>
        <v>1000</v>
      </c>
      <c r="G45" s="44">
        <f>SUM(G47:G49)</f>
        <v>0</v>
      </c>
      <c r="H45" s="44">
        <f>SUM(H47:H49)</f>
        <v>0</v>
      </c>
    </row>
    <row r="46" spans="1:8" x14ac:dyDescent="0.25">
      <c r="A46" s="53"/>
      <c r="B46" s="14" t="s">
        <v>11</v>
      </c>
      <c r="C46" s="24"/>
      <c r="D46" s="44"/>
      <c r="E46" s="44"/>
      <c r="F46" s="44"/>
      <c r="G46" s="44"/>
      <c r="H46" s="44"/>
    </row>
    <row r="47" spans="1:8" x14ac:dyDescent="0.25">
      <c r="A47" s="53"/>
      <c r="B47" s="17" t="s">
        <v>12</v>
      </c>
      <c r="C47" s="25"/>
      <c r="D47" s="45">
        <v>2866.7</v>
      </c>
      <c r="E47" s="43">
        <v>3012.2</v>
      </c>
      <c r="F47" s="43"/>
      <c r="G47" s="43"/>
      <c r="H47" s="43"/>
    </row>
    <row r="48" spans="1:8" x14ac:dyDescent="0.25">
      <c r="A48" s="53"/>
      <c r="B48" s="17" t="s">
        <v>13</v>
      </c>
      <c r="C48" s="25"/>
      <c r="D48" s="45">
        <v>762.1</v>
      </c>
      <c r="E48" s="43">
        <v>991.6</v>
      </c>
      <c r="F48" s="46">
        <v>1000</v>
      </c>
      <c r="G48" s="46">
        <v>0</v>
      </c>
      <c r="H48" s="46">
        <v>0</v>
      </c>
    </row>
    <row r="49" spans="1:8" x14ac:dyDescent="0.25">
      <c r="A49" s="54"/>
      <c r="B49" s="17" t="s">
        <v>14</v>
      </c>
      <c r="C49" s="25"/>
      <c r="D49" s="45"/>
      <c r="E49" s="43"/>
      <c r="F49" s="43"/>
      <c r="G49" s="43"/>
      <c r="H49" s="43"/>
    </row>
    <row r="50" spans="1:8" ht="47.25" x14ac:dyDescent="0.25">
      <c r="A50" s="52" t="s">
        <v>39</v>
      </c>
      <c r="B50" s="14" t="s">
        <v>94</v>
      </c>
      <c r="C50" s="23" t="s">
        <v>40</v>
      </c>
      <c r="D50" s="44">
        <f>SUM(D52:D54)</f>
        <v>5617.3</v>
      </c>
      <c r="E50" s="44">
        <f>SUM(E52:E54)</f>
        <v>7529.4</v>
      </c>
      <c r="F50" s="44">
        <f>SUM(F52:F54)</f>
        <v>10990.4</v>
      </c>
      <c r="G50" s="44">
        <f>SUM(G52:G54)</f>
        <v>5589.9</v>
      </c>
      <c r="H50" s="44">
        <f>SUM(H52:H54)</f>
        <v>5589.9</v>
      </c>
    </row>
    <row r="51" spans="1:8" x14ac:dyDescent="0.25">
      <c r="A51" s="53"/>
      <c r="B51" s="14" t="s">
        <v>11</v>
      </c>
      <c r="C51" s="24"/>
      <c r="D51" s="44"/>
      <c r="E51" s="44"/>
      <c r="F51" s="44"/>
      <c r="G51" s="44"/>
      <c r="H51" s="44"/>
    </row>
    <row r="52" spans="1:8" x14ac:dyDescent="0.25">
      <c r="A52" s="53"/>
      <c r="B52" s="17" t="s">
        <v>12</v>
      </c>
      <c r="C52" s="25"/>
      <c r="D52" s="43"/>
      <c r="E52" s="43"/>
      <c r="F52" s="43"/>
      <c r="G52" s="43"/>
      <c r="H52" s="43"/>
    </row>
    <row r="53" spans="1:8" x14ac:dyDescent="0.25">
      <c r="A53" s="53"/>
      <c r="B53" s="17" t="s">
        <v>13</v>
      </c>
      <c r="C53" s="25"/>
      <c r="D53" s="45">
        <v>5617.3</v>
      </c>
      <c r="E53" s="43">
        <v>7529.4</v>
      </c>
      <c r="F53" s="46">
        <v>10990.4</v>
      </c>
      <c r="G53" s="46">
        <v>5589.9</v>
      </c>
      <c r="H53" s="46">
        <v>5589.9</v>
      </c>
    </row>
    <row r="54" spans="1:8" x14ac:dyDescent="0.25">
      <c r="A54" s="54"/>
      <c r="B54" s="17" t="s">
        <v>14</v>
      </c>
      <c r="C54" s="25"/>
      <c r="D54" s="43"/>
      <c r="E54" s="43"/>
      <c r="F54" s="43"/>
      <c r="G54" s="43"/>
      <c r="H54" s="43"/>
    </row>
    <row r="55" spans="1:8" ht="35.25" customHeight="1" x14ac:dyDescent="0.25">
      <c r="A55" s="59" t="s">
        <v>41</v>
      </c>
      <c r="B55" s="14" t="s">
        <v>42</v>
      </c>
      <c r="C55" s="23" t="s">
        <v>43</v>
      </c>
      <c r="D55" s="44">
        <f>SUM(D57:D59)</f>
        <v>3389.9</v>
      </c>
      <c r="E55" s="44">
        <f>SUM(E57:E59)</f>
        <v>4613</v>
      </c>
      <c r="F55" s="44">
        <f>SUM(F57:F59)</f>
        <v>6507.4</v>
      </c>
      <c r="G55" s="44">
        <f>SUM(G57:G59)</f>
        <v>2885.1</v>
      </c>
      <c r="H55" s="44">
        <f>SUM(H57:H59)</f>
        <v>0</v>
      </c>
    </row>
    <row r="56" spans="1:8" x14ac:dyDescent="0.25">
      <c r="A56" s="53"/>
      <c r="B56" s="14" t="s">
        <v>11</v>
      </c>
      <c r="C56" s="24"/>
      <c r="D56" s="44"/>
      <c r="E56" s="44"/>
      <c r="F56" s="44"/>
      <c r="G56" s="44"/>
      <c r="H56" s="44"/>
    </row>
    <row r="57" spans="1:8" x14ac:dyDescent="0.25">
      <c r="A57" s="53"/>
      <c r="B57" s="17" t="s">
        <v>12</v>
      </c>
      <c r="C57" s="25"/>
      <c r="D57" s="43"/>
      <c r="E57" s="43">
        <v>1117.5</v>
      </c>
      <c r="F57" s="43"/>
      <c r="G57" s="43"/>
      <c r="H57" s="43"/>
    </row>
    <row r="58" spans="1:8" x14ac:dyDescent="0.25">
      <c r="A58" s="53"/>
      <c r="B58" s="17" t="s">
        <v>13</v>
      </c>
      <c r="C58" s="25"/>
      <c r="D58" s="45">
        <v>3389.9</v>
      </c>
      <c r="E58" s="43">
        <v>3495.5</v>
      </c>
      <c r="F58" s="46">
        <v>6507.4</v>
      </c>
      <c r="G58" s="46">
        <v>2885.1</v>
      </c>
      <c r="H58" s="46">
        <v>0</v>
      </c>
    </row>
    <row r="59" spans="1:8" x14ac:dyDescent="0.25">
      <c r="A59" s="54"/>
      <c r="B59" s="17" t="s">
        <v>14</v>
      </c>
      <c r="C59" s="25"/>
      <c r="D59" s="43"/>
      <c r="E59" s="43"/>
      <c r="F59" s="43"/>
      <c r="G59" s="43"/>
      <c r="H59" s="43"/>
    </row>
    <row r="60" spans="1:8" ht="47.25" x14ac:dyDescent="0.25">
      <c r="A60" s="52" t="s">
        <v>44</v>
      </c>
      <c r="B60" s="14" t="s">
        <v>93</v>
      </c>
      <c r="C60" s="23" t="s">
        <v>45</v>
      </c>
      <c r="D60" s="44">
        <f>SUM(D62:D64)</f>
        <v>11148.699999999999</v>
      </c>
      <c r="E60" s="44">
        <f>SUM(E62:E64)</f>
        <v>6623.4</v>
      </c>
      <c r="F60" s="44">
        <f>SUM(F62:F64)</f>
        <v>2561.5</v>
      </c>
      <c r="G60" s="44">
        <f>SUM(G62:G64)</f>
        <v>2411.5</v>
      </c>
      <c r="H60" s="44">
        <f>SUM(H62:H64)</f>
        <v>1112.4000000000001</v>
      </c>
    </row>
    <row r="61" spans="1:8" x14ac:dyDescent="0.25">
      <c r="A61" s="53"/>
      <c r="B61" s="14" t="s">
        <v>11</v>
      </c>
      <c r="C61" s="24"/>
      <c r="D61" s="44"/>
      <c r="E61" s="44"/>
      <c r="F61" s="44"/>
      <c r="G61" s="44"/>
      <c r="H61" s="44"/>
    </row>
    <row r="62" spans="1:8" x14ac:dyDescent="0.25">
      <c r="A62" s="53"/>
      <c r="B62" s="17" t="s">
        <v>12</v>
      </c>
      <c r="C62" s="25"/>
      <c r="D62" s="45">
        <v>1074.8</v>
      </c>
      <c r="E62" s="43">
        <v>1312.4</v>
      </c>
      <c r="F62" s="46">
        <v>1112.4000000000001</v>
      </c>
      <c r="G62" s="46">
        <v>1112.4000000000001</v>
      </c>
      <c r="H62" s="46">
        <v>1112.4000000000001</v>
      </c>
    </row>
    <row r="63" spans="1:8" x14ac:dyDescent="0.25">
      <c r="A63" s="53"/>
      <c r="B63" s="17" t="s">
        <v>13</v>
      </c>
      <c r="C63" s="25"/>
      <c r="D63" s="45">
        <v>10073.9</v>
      </c>
      <c r="E63" s="43">
        <v>5311</v>
      </c>
      <c r="F63" s="46">
        <v>1449.1</v>
      </c>
      <c r="G63" s="46">
        <v>1299.0999999999999</v>
      </c>
      <c r="H63" s="46">
        <v>0</v>
      </c>
    </row>
    <row r="64" spans="1:8" x14ac:dyDescent="0.25">
      <c r="A64" s="54"/>
      <c r="B64" s="17" t="s">
        <v>14</v>
      </c>
      <c r="C64" s="25"/>
      <c r="D64" s="43"/>
      <c r="E64" s="43"/>
      <c r="F64" s="43"/>
      <c r="G64" s="43"/>
      <c r="H64" s="43"/>
    </row>
    <row r="65" spans="1:8" ht="47.25" x14ac:dyDescent="0.25">
      <c r="A65" s="52" t="s">
        <v>46</v>
      </c>
      <c r="B65" s="27" t="s">
        <v>92</v>
      </c>
      <c r="C65" s="23" t="s">
        <v>47</v>
      </c>
      <c r="D65" s="44">
        <f>SUM(D67:D69)</f>
        <v>150961.1</v>
      </c>
      <c r="E65" s="44">
        <f>SUM(E67:E69)</f>
        <v>38322.400000000001</v>
      </c>
      <c r="F65" s="44">
        <f>SUM(F67:F69)</f>
        <v>35948</v>
      </c>
      <c r="G65" s="44">
        <f>SUM(G67:G69)</f>
        <v>35698.1</v>
      </c>
      <c r="H65" s="44">
        <f>SUM(H67:H69)</f>
        <v>35698.1</v>
      </c>
    </row>
    <row r="66" spans="1:8" x14ac:dyDescent="0.25">
      <c r="A66" s="53"/>
      <c r="B66" s="14" t="s">
        <v>11</v>
      </c>
      <c r="C66" s="24"/>
      <c r="D66" s="44"/>
      <c r="E66" s="44"/>
      <c r="F66" s="44"/>
      <c r="G66" s="44"/>
      <c r="H66" s="44"/>
    </row>
    <row r="67" spans="1:8" x14ac:dyDescent="0.25">
      <c r="A67" s="53"/>
      <c r="B67" s="17" t="s">
        <v>12</v>
      </c>
      <c r="C67" s="25"/>
      <c r="D67" s="45">
        <v>20319.7</v>
      </c>
      <c r="E67" s="43">
        <v>5793.5</v>
      </c>
      <c r="F67" s="46">
        <v>5788.3</v>
      </c>
      <c r="G67" s="46">
        <v>5788.3</v>
      </c>
      <c r="H67" s="46">
        <v>5788.3</v>
      </c>
    </row>
    <row r="68" spans="1:8" x14ac:dyDescent="0.25">
      <c r="A68" s="53"/>
      <c r="B68" s="17" t="s">
        <v>13</v>
      </c>
      <c r="C68" s="25"/>
      <c r="D68" s="45">
        <v>124571.6</v>
      </c>
      <c r="E68" s="43">
        <v>25504.1</v>
      </c>
      <c r="F68" s="46">
        <v>21669.5</v>
      </c>
      <c r="G68" s="46">
        <v>21669.599999999999</v>
      </c>
      <c r="H68" s="46">
        <v>21669.599999999999</v>
      </c>
    </row>
    <row r="69" spans="1:8" x14ac:dyDescent="0.25">
      <c r="A69" s="54"/>
      <c r="B69" s="17" t="s">
        <v>14</v>
      </c>
      <c r="C69" s="25"/>
      <c r="D69" s="45">
        <v>6069.8</v>
      </c>
      <c r="E69" s="43">
        <v>7024.8</v>
      </c>
      <c r="F69" s="43">
        <v>8490.2000000000007</v>
      </c>
      <c r="G69" s="43">
        <v>8240.2000000000007</v>
      </c>
      <c r="H69" s="43">
        <v>8240.2000000000007</v>
      </c>
    </row>
    <row r="70" spans="1:8" ht="47.25" x14ac:dyDescent="0.25">
      <c r="A70" s="52" t="s">
        <v>48</v>
      </c>
      <c r="B70" s="14" t="s">
        <v>91</v>
      </c>
      <c r="C70" s="23" t="s">
        <v>49</v>
      </c>
      <c r="D70" s="44">
        <f>SUM(D72:D74)</f>
        <v>390658</v>
      </c>
      <c r="E70" s="44">
        <f>SUM(E72:E74)</f>
        <v>433977.10000000003</v>
      </c>
      <c r="F70" s="44">
        <f>SUM(F72:F74)</f>
        <v>368547.4</v>
      </c>
      <c r="G70" s="44">
        <f>SUM(G72:G74)</f>
        <v>368547.9</v>
      </c>
      <c r="H70" s="44">
        <f>SUM(H72:H74)</f>
        <v>368547.9</v>
      </c>
    </row>
    <row r="71" spans="1:8" x14ac:dyDescent="0.25">
      <c r="A71" s="53"/>
      <c r="B71" s="14" t="s">
        <v>11</v>
      </c>
      <c r="C71" s="24"/>
      <c r="D71" s="44"/>
      <c r="E71" s="44"/>
      <c r="F71" s="44"/>
      <c r="G71" s="44"/>
      <c r="H71" s="44"/>
    </row>
    <row r="72" spans="1:8" x14ac:dyDescent="0.25">
      <c r="A72" s="53"/>
      <c r="B72" s="17" t="s">
        <v>12</v>
      </c>
      <c r="C72" s="25"/>
      <c r="D72" s="43">
        <v>285997.59999999998</v>
      </c>
      <c r="E72" s="43">
        <v>313516.40000000002</v>
      </c>
      <c r="F72" s="46">
        <v>241924.6</v>
      </c>
      <c r="G72" s="46">
        <v>241925.1</v>
      </c>
      <c r="H72" s="46">
        <v>241925.1</v>
      </c>
    </row>
    <row r="73" spans="1:8" x14ac:dyDescent="0.25">
      <c r="A73" s="53"/>
      <c r="B73" s="17" t="s">
        <v>13</v>
      </c>
      <c r="C73" s="25"/>
      <c r="D73" s="43">
        <v>104660.4</v>
      </c>
      <c r="E73" s="43">
        <v>120460.7</v>
      </c>
      <c r="F73" s="46">
        <v>126622.8</v>
      </c>
      <c r="G73" s="46">
        <v>126622.8</v>
      </c>
      <c r="H73" s="46">
        <v>126622.8</v>
      </c>
    </row>
    <row r="74" spans="1:8" x14ac:dyDescent="0.25">
      <c r="A74" s="54"/>
      <c r="B74" s="17" t="s">
        <v>14</v>
      </c>
      <c r="C74" s="25"/>
      <c r="D74" s="43"/>
      <c r="E74" s="43"/>
      <c r="F74" s="43"/>
      <c r="G74" s="43"/>
      <c r="H74" s="43"/>
    </row>
    <row r="75" spans="1:8" ht="63" x14ac:dyDescent="0.25">
      <c r="A75" s="52" t="s">
        <v>50</v>
      </c>
      <c r="B75" s="14" t="s">
        <v>51</v>
      </c>
      <c r="C75" s="23" t="s">
        <v>52</v>
      </c>
      <c r="D75" s="44">
        <f>SUM(D77:D79)</f>
        <v>0</v>
      </c>
      <c r="E75" s="44">
        <f>SUM(E77:E79)</f>
        <v>0</v>
      </c>
      <c r="F75" s="44">
        <f>SUM(F77:F79)</f>
        <v>0</v>
      </c>
      <c r="G75" s="44">
        <f>SUM(G77:G79)</f>
        <v>0</v>
      </c>
      <c r="H75" s="44">
        <f>SUM(H77:H79)</f>
        <v>0</v>
      </c>
    </row>
    <row r="76" spans="1:8" x14ac:dyDescent="0.25">
      <c r="A76" s="53"/>
      <c r="B76" s="14" t="s">
        <v>11</v>
      </c>
      <c r="C76" s="24"/>
      <c r="D76" s="44"/>
      <c r="E76" s="44"/>
      <c r="F76" s="44"/>
      <c r="G76" s="44"/>
      <c r="H76" s="44"/>
    </row>
    <row r="77" spans="1:8" x14ac:dyDescent="0.25">
      <c r="A77" s="53"/>
      <c r="B77" s="17" t="s">
        <v>12</v>
      </c>
      <c r="C77" s="25"/>
      <c r="D77" s="43"/>
      <c r="E77" s="43"/>
      <c r="F77" s="43"/>
      <c r="G77" s="43"/>
      <c r="H77" s="43"/>
    </row>
    <row r="78" spans="1:8" x14ac:dyDescent="0.25">
      <c r="A78" s="53"/>
      <c r="B78" s="17" t="s">
        <v>13</v>
      </c>
      <c r="C78" s="25"/>
      <c r="D78" s="45">
        <v>0</v>
      </c>
      <c r="E78" s="43"/>
      <c r="F78" s="43"/>
      <c r="G78" s="43"/>
      <c r="H78" s="43"/>
    </row>
    <row r="79" spans="1:8" x14ac:dyDescent="0.25">
      <c r="A79" s="54"/>
      <c r="B79" s="17" t="s">
        <v>14</v>
      </c>
      <c r="C79" s="25"/>
      <c r="D79" s="43"/>
      <c r="E79" s="43"/>
      <c r="F79" s="43"/>
      <c r="G79" s="43"/>
      <c r="H79" s="43"/>
    </row>
    <row r="80" spans="1:8" ht="47.25" x14ac:dyDescent="0.25">
      <c r="A80" s="52" t="s">
        <v>53</v>
      </c>
      <c r="B80" s="14" t="s">
        <v>90</v>
      </c>
      <c r="C80" s="23" t="s">
        <v>54</v>
      </c>
      <c r="D80" s="44">
        <f>SUM(D82:D84)</f>
        <v>98276.1</v>
      </c>
      <c r="E80" s="44">
        <f>SUM(E82:E84)</f>
        <v>108911.9</v>
      </c>
      <c r="F80" s="44">
        <f>SUM(F82:F84)</f>
        <v>56969.599999999999</v>
      </c>
      <c r="G80" s="44">
        <f>SUM(G82:G84)</f>
        <v>52192.700000000004</v>
      </c>
      <c r="H80" s="44">
        <f>SUM(H82:H84)</f>
        <v>51880.800000000003</v>
      </c>
    </row>
    <row r="81" spans="1:8" x14ac:dyDescent="0.25">
      <c r="A81" s="53"/>
      <c r="B81" s="14" t="s">
        <v>11</v>
      </c>
      <c r="C81" s="24"/>
      <c r="D81" s="44"/>
      <c r="E81" s="44"/>
      <c r="F81" s="44"/>
      <c r="G81" s="44"/>
      <c r="H81" s="44"/>
    </row>
    <row r="82" spans="1:8" x14ac:dyDescent="0.25">
      <c r="A82" s="53"/>
      <c r="B82" s="17" t="s">
        <v>12</v>
      </c>
      <c r="C82" s="25"/>
      <c r="D82" s="43">
        <v>44561.9</v>
      </c>
      <c r="E82" s="43">
        <v>53629.599999999999</v>
      </c>
      <c r="F82" s="46">
        <v>1169.5999999999999</v>
      </c>
      <c r="G82" s="46">
        <v>1164.4000000000001</v>
      </c>
      <c r="H82" s="46">
        <v>1164.4000000000001</v>
      </c>
    </row>
    <row r="83" spans="1:8" x14ac:dyDescent="0.25">
      <c r="A83" s="53"/>
      <c r="B83" s="17" t="s">
        <v>13</v>
      </c>
      <c r="C83" s="25"/>
      <c r="D83" s="45">
        <v>25939.599999999999</v>
      </c>
      <c r="E83" s="43">
        <v>32066.9</v>
      </c>
      <c r="F83" s="46">
        <v>28294.9</v>
      </c>
      <c r="G83" s="46">
        <v>28194.9</v>
      </c>
      <c r="H83" s="46">
        <v>28194.9</v>
      </c>
    </row>
    <row r="84" spans="1:8" x14ac:dyDescent="0.25">
      <c r="A84" s="54"/>
      <c r="B84" s="17" t="s">
        <v>14</v>
      </c>
      <c r="C84" s="25"/>
      <c r="D84" s="45">
        <v>27774.6</v>
      </c>
      <c r="E84" s="43">
        <v>23215.4</v>
      </c>
      <c r="F84" s="43">
        <v>27505.1</v>
      </c>
      <c r="G84" s="41">
        <v>22833.4</v>
      </c>
      <c r="H84" s="41">
        <v>22521.5</v>
      </c>
    </row>
    <row r="85" spans="1:8" x14ac:dyDescent="0.25">
      <c r="A85" s="52" t="s">
        <v>55</v>
      </c>
      <c r="B85" s="14" t="s">
        <v>89</v>
      </c>
      <c r="C85" s="8" t="s">
        <v>56</v>
      </c>
      <c r="D85" s="44">
        <f>SUM(D87:D89)</f>
        <v>0</v>
      </c>
      <c r="E85" s="44">
        <f>SUM(E87:E89)</f>
        <v>156.69999999999999</v>
      </c>
      <c r="F85" s="44">
        <f>SUM(F87:F89)</f>
        <v>0</v>
      </c>
      <c r="G85" s="44">
        <f>SUM(G87:G89)</f>
        <v>0</v>
      </c>
      <c r="H85" s="44">
        <f>SUM(H87:H89)</f>
        <v>0</v>
      </c>
    </row>
    <row r="86" spans="1:8" x14ac:dyDescent="0.25">
      <c r="A86" s="53"/>
      <c r="B86" s="14" t="s">
        <v>11</v>
      </c>
      <c r="C86" s="25"/>
      <c r="D86" s="43"/>
      <c r="E86" s="43"/>
      <c r="F86" s="43"/>
      <c r="G86" s="41"/>
      <c r="H86" s="41"/>
    </row>
    <row r="87" spans="1:8" x14ac:dyDescent="0.25">
      <c r="A87" s="53"/>
      <c r="B87" s="17" t="s">
        <v>12</v>
      </c>
      <c r="C87" s="25"/>
      <c r="D87" s="43"/>
      <c r="E87" s="43"/>
      <c r="F87" s="43"/>
      <c r="G87" s="41"/>
      <c r="H87" s="41"/>
    </row>
    <row r="88" spans="1:8" x14ac:dyDescent="0.25">
      <c r="A88" s="53"/>
      <c r="B88" s="17" t="s">
        <v>13</v>
      </c>
      <c r="C88" s="25"/>
      <c r="D88" s="43">
        <v>0</v>
      </c>
      <c r="E88" s="43">
        <v>156.69999999999999</v>
      </c>
      <c r="F88" s="43"/>
      <c r="G88" s="41"/>
      <c r="H88" s="41"/>
    </row>
    <row r="89" spans="1:8" x14ac:dyDescent="0.25">
      <c r="A89" s="54"/>
      <c r="B89" s="17" t="s">
        <v>14</v>
      </c>
      <c r="C89" s="25"/>
      <c r="D89" s="43"/>
      <c r="E89" s="43"/>
      <c r="F89" s="43"/>
      <c r="G89" s="41"/>
      <c r="H89" s="41"/>
    </row>
    <row r="90" spans="1:8" ht="47.25" x14ac:dyDescent="0.25">
      <c r="A90" s="20" t="s">
        <v>57</v>
      </c>
      <c r="B90" s="21" t="s">
        <v>58</v>
      </c>
      <c r="C90" s="22"/>
      <c r="D90" s="42">
        <f>D91+D96+D101</f>
        <v>77083.199999999997</v>
      </c>
      <c r="E90" s="42">
        <f t="shared" ref="E90:H90" si="7">E91+E96+E101</f>
        <v>63672.3</v>
      </c>
      <c r="F90" s="42">
        <f t="shared" si="7"/>
        <v>30997.600000000002</v>
      </c>
      <c r="G90" s="42">
        <f t="shared" si="7"/>
        <v>13869.8</v>
      </c>
      <c r="H90" s="42">
        <f t="shared" si="7"/>
        <v>1040.4000000000001</v>
      </c>
    </row>
    <row r="91" spans="1:8" ht="47.25" x14ac:dyDescent="0.25">
      <c r="A91" s="52" t="s">
        <v>59</v>
      </c>
      <c r="B91" s="14" t="s">
        <v>88</v>
      </c>
      <c r="C91" s="23" t="s">
        <v>60</v>
      </c>
      <c r="D91" s="44">
        <f>SUM(D93:D95)</f>
        <v>521.79999999999995</v>
      </c>
      <c r="E91" s="44">
        <f>SUM(E93:E95)</f>
        <v>950</v>
      </c>
      <c r="F91" s="44">
        <f>SUM(F93:F95)</f>
        <v>982.3</v>
      </c>
      <c r="G91" s="44">
        <f>SUM(G93:G95)</f>
        <v>0</v>
      </c>
      <c r="H91" s="44">
        <f>SUM(H93:H95)</f>
        <v>0</v>
      </c>
    </row>
    <row r="92" spans="1:8" x14ac:dyDescent="0.25">
      <c r="A92" s="53"/>
      <c r="B92" s="14" t="s">
        <v>11</v>
      </c>
      <c r="C92" s="24"/>
      <c r="D92" s="44"/>
      <c r="E92" s="44"/>
      <c r="F92" s="44"/>
      <c r="G92" s="44"/>
      <c r="H92" s="44"/>
    </row>
    <row r="93" spans="1:8" x14ac:dyDescent="0.25">
      <c r="A93" s="53"/>
      <c r="B93" s="17" t="s">
        <v>12</v>
      </c>
      <c r="C93" s="25"/>
      <c r="D93" s="43"/>
      <c r="E93" s="43"/>
      <c r="F93" s="43"/>
      <c r="G93" s="43"/>
      <c r="H93" s="43"/>
    </row>
    <row r="94" spans="1:8" x14ac:dyDescent="0.25">
      <c r="A94" s="53"/>
      <c r="B94" s="17" t="s">
        <v>13</v>
      </c>
      <c r="C94" s="25"/>
      <c r="D94" s="43">
        <v>521.79999999999995</v>
      </c>
      <c r="E94" s="43">
        <v>950</v>
      </c>
      <c r="F94" s="43">
        <v>982.3</v>
      </c>
      <c r="G94" s="43">
        <v>0</v>
      </c>
      <c r="H94" s="43">
        <v>0</v>
      </c>
    </row>
    <row r="95" spans="1:8" x14ac:dyDescent="0.25">
      <c r="A95" s="54"/>
      <c r="B95" s="17" t="s">
        <v>14</v>
      </c>
      <c r="C95" s="25"/>
      <c r="D95" s="43"/>
      <c r="E95" s="43"/>
      <c r="F95" s="43"/>
      <c r="G95" s="43"/>
      <c r="H95" s="43"/>
    </row>
    <row r="96" spans="1:8" ht="47.25" x14ac:dyDescent="0.25">
      <c r="A96" s="52" t="s">
        <v>61</v>
      </c>
      <c r="B96" s="14" t="s">
        <v>62</v>
      </c>
      <c r="C96" s="23" t="s">
        <v>63</v>
      </c>
      <c r="D96" s="44">
        <f>SUM(D98:D100)</f>
        <v>1372.7</v>
      </c>
      <c r="E96" s="44">
        <f>SUM(E98:E100)</f>
        <v>1288.5</v>
      </c>
      <c r="F96" s="44">
        <f>SUM(F98:F100)</f>
        <v>1245.5</v>
      </c>
      <c r="G96" s="44">
        <f>SUM(G98:G100)</f>
        <v>0</v>
      </c>
      <c r="H96" s="44">
        <f>SUM(H98:H100)</f>
        <v>0</v>
      </c>
    </row>
    <row r="97" spans="1:8" x14ac:dyDescent="0.25">
      <c r="A97" s="53"/>
      <c r="B97" s="14" t="s">
        <v>11</v>
      </c>
      <c r="C97" s="24"/>
      <c r="D97" s="44"/>
      <c r="E97" s="44"/>
      <c r="F97" s="44"/>
      <c r="G97" s="44"/>
      <c r="H97" s="44"/>
    </row>
    <row r="98" spans="1:8" x14ac:dyDescent="0.25">
      <c r="A98" s="53"/>
      <c r="B98" s="17" t="s">
        <v>12</v>
      </c>
      <c r="C98" s="25"/>
      <c r="D98" s="43"/>
      <c r="E98" s="43"/>
      <c r="F98" s="43"/>
      <c r="G98" s="43"/>
      <c r="H98" s="43"/>
    </row>
    <row r="99" spans="1:8" x14ac:dyDescent="0.25">
      <c r="A99" s="53"/>
      <c r="B99" s="17" t="s">
        <v>13</v>
      </c>
      <c r="C99" s="25"/>
      <c r="D99" s="45">
        <v>1372.7</v>
      </c>
      <c r="E99" s="43">
        <v>1288.5</v>
      </c>
      <c r="F99" s="46">
        <v>1245.5</v>
      </c>
      <c r="G99" s="46">
        <v>0</v>
      </c>
      <c r="H99" s="46">
        <v>0</v>
      </c>
    </row>
    <row r="100" spans="1:8" x14ac:dyDescent="0.25">
      <c r="A100" s="54"/>
      <c r="B100" s="17" t="s">
        <v>14</v>
      </c>
      <c r="C100" s="25"/>
      <c r="D100" s="43"/>
      <c r="E100" s="43"/>
      <c r="F100" s="43"/>
      <c r="G100" s="43"/>
      <c r="H100" s="43"/>
    </row>
    <row r="101" spans="1:8" ht="47.25" x14ac:dyDescent="0.25">
      <c r="A101" s="52" t="s">
        <v>64</v>
      </c>
      <c r="B101" s="14" t="s">
        <v>87</v>
      </c>
      <c r="C101" s="23" t="s">
        <v>65</v>
      </c>
      <c r="D101" s="44">
        <f>SUM(D103:D105)</f>
        <v>75188.7</v>
      </c>
      <c r="E101" s="44">
        <f>SUM(E103:E105)</f>
        <v>61433.8</v>
      </c>
      <c r="F101" s="44">
        <f t="shared" ref="F101:H101" si="8">SUM(F103:F105)</f>
        <v>28769.800000000003</v>
      </c>
      <c r="G101" s="44">
        <f t="shared" si="8"/>
        <v>13869.8</v>
      </c>
      <c r="H101" s="44">
        <f t="shared" si="8"/>
        <v>1040.4000000000001</v>
      </c>
    </row>
    <row r="102" spans="1:8" x14ac:dyDescent="0.25">
      <c r="A102" s="53"/>
      <c r="B102" s="14" t="s">
        <v>11</v>
      </c>
      <c r="C102" s="24"/>
      <c r="D102" s="44"/>
      <c r="E102" s="44"/>
      <c r="F102" s="44"/>
      <c r="G102" s="44"/>
      <c r="H102" s="44"/>
    </row>
    <row r="103" spans="1:8" x14ac:dyDescent="0.25">
      <c r="A103" s="53"/>
      <c r="B103" s="17" t="s">
        <v>12</v>
      </c>
      <c r="C103" s="25"/>
      <c r="D103" s="45">
        <v>7376</v>
      </c>
      <c r="E103" s="43">
        <v>5682</v>
      </c>
      <c r="F103" s="43">
        <v>1040.4000000000001</v>
      </c>
      <c r="G103" s="43">
        <v>1040.4000000000001</v>
      </c>
      <c r="H103" s="43">
        <v>1040.4000000000001</v>
      </c>
    </row>
    <row r="104" spans="1:8" x14ac:dyDescent="0.25">
      <c r="A104" s="53"/>
      <c r="B104" s="17" t="s">
        <v>13</v>
      </c>
      <c r="C104" s="25"/>
      <c r="D104" s="45">
        <v>67812.7</v>
      </c>
      <c r="E104" s="43">
        <v>55751.8</v>
      </c>
      <c r="F104" s="46">
        <v>27729.4</v>
      </c>
      <c r="G104" s="46">
        <v>12829.4</v>
      </c>
      <c r="H104" s="46">
        <v>0</v>
      </c>
    </row>
    <row r="105" spans="1:8" x14ac:dyDescent="0.25">
      <c r="A105" s="54"/>
      <c r="B105" s="17" t="s">
        <v>14</v>
      </c>
      <c r="C105" s="25"/>
      <c r="D105" s="43"/>
      <c r="E105" s="43"/>
      <c r="F105" s="43"/>
      <c r="G105" s="43"/>
      <c r="H105" s="43"/>
    </row>
    <row r="106" spans="1:8" ht="31.5" x14ac:dyDescent="0.25">
      <c r="A106" s="20" t="s">
        <v>66</v>
      </c>
      <c r="B106" s="21" t="s">
        <v>67</v>
      </c>
      <c r="C106" s="22"/>
      <c r="D106" s="42">
        <f>D107+D112</f>
        <v>73926.200000000012</v>
      </c>
      <c r="E106" s="42">
        <f t="shared" ref="E106:H106" si="9">E107+E112</f>
        <v>75348.7</v>
      </c>
      <c r="F106" s="42">
        <f t="shared" si="9"/>
        <v>82549.8</v>
      </c>
      <c r="G106" s="42">
        <f t="shared" si="9"/>
        <v>64213.9</v>
      </c>
      <c r="H106" s="42">
        <f t="shared" si="9"/>
        <v>71237</v>
      </c>
    </row>
    <row r="107" spans="1:8" ht="47.25" x14ac:dyDescent="0.25">
      <c r="A107" s="52" t="s">
        <v>68</v>
      </c>
      <c r="B107" s="14" t="s">
        <v>78</v>
      </c>
      <c r="C107" s="23" t="s">
        <v>69</v>
      </c>
      <c r="D107" s="44">
        <f>SUM(D109:D111)</f>
        <v>944.8</v>
      </c>
      <c r="E107" s="44">
        <f>SUM(E109:E111)</f>
        <v>1423</v>
      </c>
      <c r="F107" s="44">
        <f>SUM(F109:F111)</f>
        <v>1175.5999999999999</v>
      </c>
      <c r="G107" s="44">
        <f>SUM(G109:G111)</f>
        <v>1175.5999999999999</v>
      </c>
      <c r="H107" s="44">
        <f>SUM(H109:H111)</f>
        <v>0</v>
      </c>
    </row>
    <row r="108" spans="1:8" x14ac:dyDescent="0.25">
      <c r="A108" s="53"/>
      <c r="B108" s="14" t="s">
        <v>11</v>
      </c>
      <c r="C108" s="24"/>
      <c r="D108" s="44"/>
      <c r="E108" s="44"/>
      <c r="F108" s="44"/>
      <c r="G108" s="44"/>
      <c r="H108" s="44"/>
    </row>
    <row r="109" spans="1:8" x14ac:dyDescent="0.25">
      <c r="A109" s="53"/>
      <c r="B109" s="17" t="s">
        <v>12</v>
      </c>
      <c r="C109" s="25"/>
      <c r="D109" s="43"/>
      <c r="E109" s="43"/>
      <c r="F109" s="43"/>
      <c r="G109" s="43"/>
      <c r="H109" s="43"/>
    </row>
    <row r="110" spans="1:8" x14ac:dyDescent="0.25">
      <c r="A110" s="53"/>
      <c r="B110" s="17" t="s">
        <v>13</v>
      </c>
      <c r="C110" s="25"/>
      <c r="D110" s="43">
        <v>944.8</v>
      </c>
      <c r="E110" s="43">
        <v>1423</v>
      </c>
      <c r="F110" s="46">
        <v>1175.5999999999999</v>
      </c>
      <c r="G110" s="46">
        <v>1175.5999999999999</v>
      </c>
      <c r="H110" s="46">
        <v>0</v>
      </c>
    </row>
    <row r="111" spans="1:8" x14ac:dyDescent="0.25">
      <c r="A111" s="54"/>
      <c r="B111" s="17" t="s">
        <v>14</v>
      </c>
      <c r="C111" s="25"/>
      <c r="D111" s="43"/>
      <c r="E111" s="43"/>
      <c r="F111" s="43"/>
      <c r="G111" s="43"/>
      <c r="H111" s="43"/>
    </row>
    <row r="112" spans="1:8" ht="32.25" customHeight="1" x14ac:dyDescent="0.25">
      <c r="A112" s="52" t="s">
        <v>70</v>
      </c>
      <c r="B112" s="14" t="s">
        <v>71</v>
      </c>
      <c r="C112" s="23" t="s">
        <v>72</v>
      </c>
      <c r="D112" s="44">
        <f>SUM(D114:D116)</f>
        <v>72981.400000000009</v>
      </c>
      <c r="E112" s="44">
        <f>SUM(E114:E116)</f>
        <v>73925.7</v>
      </c>
      <c r="F112" s="44">
        <f>SUM(F114:F116)</f>
        <v>81374.2</v>
      </c>
      <c r="G112" s="44">
        <f>SUM(G114:G116)</f>
        <v>63038.3</v>
      </c>
      <c r="H112" s="44">
        <f>SUM(H114:H116)</f>
        <v>71237</v>
      </c>
    </row>
    <row r="113" spans="1:8" x14ac:dyDescent="0.25">
      <c r="A113" s="53"/>
      <c r="B113" s="14" t="s">
        <v>11</v>
      </c>
      <c r="C113" s="24"/>
      <c r="D113" s="44"/>
      <c r="E113" s="44"/>
      <c r="F113" s="44"/>
      <c r="G113" s="44"/>
      <c r="H113" s="44"/>
    </row>
    <row r="114" spans="1:8" x14ac:dyDescent="0.25">
      <c r="A114" s="53"/>
      <c r="B114" s="17" t="s">
        <v>12</v>
      </c>
      <c r="C114" s="25"/>
      <c r="D114" s="43">
        <v>12605.1</v>
      </c>
      <c r="E114" s="43">
        <v>12328.4</v>
      </c>
      <c r="F114" s="46">
        <v>10321.9</v>
      </c>
      <c r="G114" s="46">
        <v>10321.9</v>
      </c>
      <c r="H114" s="46">
        <v>9820.7999999999993</v>
      </c>
    </row>
    <row r="115" spans="1:8" x14ac:dyDescent="0.25">
      <c r="A115" s="53"/>
      <c r="B115" s="17" t="s">
        <v>13</v>
      </c>
      <c r="C115" s="25"/>
      <c r="D115" s="51">
        <v>59775.199999999997</v>
      </c>
      <c r="E115" s="43">
        <v>60894.400000000001</v>
      </c>
      <c r="F115" s="46">
        <v>70358.5</v>
      </c>
      <c r="G115" s="46">
        <v>52022.6</v>
      </c>
      <c r="H115" s="46">
        <v>60722.400000000001</v>
      </c>
    </row>
    <row r="116" spans="1:8" x14ac:dyDescent="0.25">
      <c r="A116" s="54"/>
      <c r="B116" s="17" t="s">
        <v>14</v>
      </c>
      <c r="C116" s="25"/>
      <c r="D116" s="51">
        <v>601.1</v>
      </c>
      <c r="E116" s="43">
        <v>702.9</v>
      </c>
      <c r="F116" s="43">
        <v>693.8</v>
      </c>
      <c r="G116" s="43">
        <v>693.8</v>
      </c>
      <c r="H116" s="43">
        <v>693.8</v>
      </c>
    </row>
    <row r="117" spans="1:8" x14ac:dyDescent="0.25">
      <c r="D117" s="28"/>
      <c r="E117" s="28"/>
      <c r="F117" s="28"/>
      <c r="G117" s="28"/>
      <c r="H117" s="28"/>
    </row>
    <row r="118" spans="1:8" x14ac:dyDescent="0.25">
      <c r="B118" s="37" t="s">
        <v>80</v>
      </c>
      <c r="C118" s="38"/>
      <c r="D118" s="39">
        <f>SUM(D124:D126)</f>
        <v>44507.399999999994</v>
      </c>
      <c r="E118" s="39">
        <f>SUM(E124:E126)</f>
        <v>49839</v>
      </c>
      <c r="F118" s="39">
        <f>SUM(F124:F126)</f>
        <v>52769.5</v>
      </c>
      <c r="G118" s="39">
        <f t="shared" ref="G118:H118" si="10">SUM(G124:G126)</f>
        <v>50769.5</v>
      </c>
      <c r="H118" s="39">
        <f t="shared" si="10"/>
        <v>50769.5</v>
      </c>
    </row>
    <row r="119" spans="1:8" x14ac:dyDescent="0.25">
      <c r="B119" s="37" t="s">
        <v>0</v>
      </c>
      <c r="C119" s="38"/>
      <c r="D119" s="39">
        <f>D118+D6</f>
        <v>964628.29999999993</v>
      </c>
      <c r="E119" s="39">
        <f>E118+E6</f>
        <v>947309.29999999993</v>
      </c>
      <c r="F119" s="39">
        <f>F118+F6</f>
        <v>772871.2</v>
      </c>
      <c r="G119" s="39">
        <f>G118+G6</f>
        <v>709042.70000000007</v>
      </c>
      <c r="H119" s="39">
        <f>H118+H6</f>
        <v>698237.00000000012</v>
      </c>
    </row>
    <row r="120" spans="1:8" x14ac:dyDescent="0.25">
      <c r="B120" s="1" t="s">
        <v>73</v>
      </c>
      <c r="D120" s="28"/>
      <c r="E120" s="28"/>
      <c r="F120" s="47"/>
      <c r="G120" s="47"/>
      <c r="H120" s="47"/>
    </row>
    <row r="121" spans="1:8" x14ac:dyDescent="0.25">
      <c r="D121" s="28"/>
      <c r="E121" s="28"/>
      <c r="F121" s="47"/>
      <c r="G121" s="47"/>
      <c r="H121" s="47"/>
    </row>
    <row r="122" spans="1:8" x14ac:dyDescent="0.25">
      <c r="D122" s="28"/>
      <c r="E122" s="28"/>
      <c r="F122" s="47"/>
      <c r="G122" s="47"/>
      <c r="H122" s="47"/>
    </row>
    <row r="123" spans="1:8" x14ac:dyDescent="0.25">
      <c r="B123" s="1" t="s">
        <v>82</v>
      </c>
      <c r="D123" s="28"/>
      <c r="E123" s="28"/>
      <c r="F123" s="47"/>
      <c r="G123" s="47"/>
      <c r="H123" s="47"/>
    </row>
    <row r="124" spans="1:8" x14ac:dyDescent="0.25">
      <c r="B124" s="37" t="s">
        <v>75</v>
      </c>
      <c r="C124" s="38"/>
      <c r="D124" s="39">
        <v>655</v>
      </c>
      <c r="E124" s="39">
        <v>697.8</v>
      </c>
      <c r="F124" s="48">
        <v>697.8</v>
      </c>
      <c r="G124" s="48">
        <v>697.8</v>
      </c>
      <c r="H124" s="48">
        <v>697.8</v>
      </c>
    </row>
    <row r="125" spans="1:8" x14ac:dyDescent="0.25">
      <c r="B125" s="37" t="s">
        <v>76</v>
      </c>
      <c r="C125" s="38"/>
      <c r="D125" s="49">
        <v>2215.6999999999998</v>
      </c>
      <c r="E125" s="49">
        <v>1226.8</v>
      </c>
      <c r="F125" s="50">
        <v>1089</v>
      </c>
      <c r="G125" s="50">
        <v>1089</v>
      </c>
      <c r="H125" s="50">
        <v>1089</v>
      </c>
    </row>
    <row r="126" spans="1:8" x14ac:dyDescent="0.25">
      <c r="B126" s="37" t="s">
        <v>77</v>
      </c>
      <c r="C126" s="38"/>
      <c r="D126" s="49">
        <v>41636.699999999997</v>
      </c>
      <c r="E126" s="49">
        <v>47914.400000000001</v>
      </c>
      <c r="F126" s="50">
        <v>50982.7</v>
      </c>
      <c r="G126" s="50">
        <v>48982.7</v>
      </c>
      <c r="H126" s="50">
        <v>48982.7</v>
      </c>
    </row>
  </sheetData>
  <mergeCells count="23">
    <mergeCell ref="A60:A64"/>
    <mergeCell ref="D1:H1"/>
    <mergeCell ref="A13:A17"/>
    <mergeCell ref="A18:A22"/>
    <mergeCell ref="A24:A28"/>
    <mergeCell ref="A29:A33"/>
    <mergeCell ref="A34:A38"/>
    <mergeCell ref="A40:A44"/>
    <mergeCell ref="A45:A49"/>
    <mergeCell ref="A50:A54"/>
    <mergeCell ref="A55:A59"/>
    <mergeCell ref="A2:H2"/>
    <mergeCell ref="G3:H3"/>
    <mergeCell ref="A96:A100"/>
    <mergeCell ref="A101:A105"/>
    <mergeCell ref="A107:A111"/>
    <mergeCell ref="A112:A116"/>
    <mergeCell ref="A65:A69"/>
    <mergeCell ref="A70:A74"/>
    <mergeCell ref="A75:A79"/>
    <mergeCell ref="A80:A84"/>
    <mergeCell ref="A85:A89"/>
    <mergeCell ref="A91:A95"/>
  </mergeCells>
  <pageMargins left="0.70866141732283472" right="0.70866141732283472" top="0.78740157480314965" bottom="0.62992125984251968" header="0.31496062992125984" footer="0.31496062992125984"/>
  <pageSetup paperSize="9" scale="83" firstPageNumber="46" orientation="landscape" useFirstPageNumber="1" r:id="rId1"/>
  <headerFooter scaleWithDoc="0">
    <oddFooter>&amp;C&amp;"Times New Roman,обычный"&amp;12&amp;P</oddFooter>
    <evenFooter>&amp;C&amp;"Times New Roman,обычный"&amp;12 48</evenFooter>
  </headerFooter>
  <rowBreaks count="2" manualBreakCount="2">
    <brk id="28" max="7" man="1"/>
    <brk id="4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2024-11-08T10:57:57Z</dcterms:modified>
</cp:coreProperties>
</file>