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Print_Titles" localSheetId="0">Лист1!$4:$5</definedName>
  </definedNames>
  <calcPr calcId="152511"/>
</workbook>
</file>

<file path=xl/calcChain.xml><?xml version="1.0" encoding="utf-8"?>
<calcChain xmlns="http://schemas.openxmlformats.org/spreadsheetml/2006/main">
  <c r="M32" i="1" l="1"/>
  <c r="L32" i="1"/>
  <c r="K32" i="1"/>
  <c r="J32" i="1"/>
  <c r="I32" i="1"/>
  <c r="M34" i="1" l="1"/>
  <c r="L34" i="1"/>
  <c r="K34" i="1"/>
  <c r="J34" i="1"/>
  <c r="I34" i="1"/>
  <c r="M19" i="1" l="1"/>
  <c r="L19" i="1"/>
  <c r="L18" i="1" s="1"/>
  <c r="K19" i="1"/>
  <c r="J19" i="1"/>
  <c r="I19" i="1"/>
  <c r="M13" i="1"/>
  <c r="M12" i="1" s="1"/>
  <c r="L13" i="1"/>
  <c r="L12" i="1" s="1"/>
  <c r="K13" i="1"/>
  <c r="K12" i="1" s="1"/>
  <c r="J13" i="1"/>
  <c r="J12" i="1" s="1"/>
  <c r="I13" i="1"/>
  <c r="I12" i="1" s="1"/>
  <c r="M8" i="1"/>
  <c r="M7" i="1" s="1"/>
  <c r="L8" i="1"/>
  <c r="L7" i="1" s="1"/>
  <c r="K8" i="1"/>
  <c r="K7" i="1" s="1"/>
  <c r="J8" i="1"/>
  <c r="J7" i="1" s="1"/>
  <c r="I8" i="1"/>
  <c r="I7" i="1" s="1"/>
  <c r="L6" i="1" l="1"/>
  <c r="J18" i="1"/>
  <c r="J6" i="1" s="1"/>
  <c r="K18" i="1"/>
  <c r="K6" i="1" s="1"/>
  <c r="M18" i="1"/>
  <c r="M6" i="1" s="1"/>
  <c r="I18" i="1"/>
  <c r="I6" i="1" s="1"/>
</calcChain>
</file>

<file path=xl/sharedStrings.xml><?xml version="1.0" encoding="utf-8"?>
<sst xmlns="http://schemas.openxmlformats.org/spreadsheetml/2006/main" count="105" uniqueCount="67">
  <si>
    <t>Всего</t>
  </si>
  <si>
    <t>№</t>
  </si>
  <si>
    <t>Наименование государственной услуги (работы)</t>
  </si>
  <si>
    <t>Наименования и единицы измерения показателей объема</t>
  </si>
  <si>
    <t xml:space="preserve">Выполнение показателей объема муниципальных услуг (работ) </t>
  </si>
  <si>
    <t>Объем ассигнований на оказание муниципальных услуг (выполнение работ) за счет субсидий на финансовое обеспечение муниципальных заданий (тыс. рублей)</t>
  </si>
  <si>
    <t>Муниципальные учреждения, подведомственные Отделу образования Администрации Александровского района Томской области</t>
  </si>
  <si>
    <t>Муниципальные услуги</t>
  </si>
  <si>
    <t>Реализация дополнительных общеобразовательных общеразвивающих программ в области физической культуры и спорта</t>
  </si>
  <si>
    <t>Количество обучающихся (чел)</t>
  </si>
  <si>
    <t>Реализация дополнительных предпрофессиональных программ в области физической культуры и спорта</t>
  </si>
  <si>
    <t>Затраты на уплату налогов, в качестве объекта налогообложения по которым признается имущество муниципальных учреждений района</t>
  </si>
  <si>
    <t>Реализация основных общеобразовательных программ среднего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</si>
  <si>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</si>
  <si>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дошкольного образования</t>
  </si>
  <si>
    <t>Реализация дополнительных общеобразовательных общеразвивающих программ</t>
  </si>
  <si>
    <t>Муниципальные учреждения, подведомственные Отделу культуры, спорта и молодежной политики Администрации Александровского района Томской области</t>
  </si>
  <si>
    <t>Организация и проведение мероприятий</t>
  </si>
  <si>
    <t>795</t>
  </si>
  <si>
    <t>Публичный показ музейных предметов, музейных коллекций</t>
  </si>
  <si>
    <t>Библиотечное, библиографическое и информационное обслуживание пользователей библиотеки</t>
  </si>
  <si>
    <t>Организация деятельности клубных формирований и формирований самодеятельного народного творчества</t>
  </si>
  <si>
    <t xml:space="preserve">Показ кинофильмов </t>
  </si>
  <si>
    <t>Реализация дополнительных предпрофессиональных общеобразовательных программ в области искусств</t>
  </si>
  <si>
    <t>Число обучающихся (чел)</t>
  </si>
  <si>
    <t>Реализация дополнительных общеразвивающих программ</t>
  </si>
  <si>
    <t>Число обучающихся обучающихся (чел)</t>
  </si>
  <si>
    <t xml:space="preserve">Муниципальные работы </t>
  </si>
  <si>
    <t>Приложение 3</t>
  </si>
  <si>
    <t>2025 год (план)</t>
  </si>
  <si>
    <t>Количество проведенных мероприятий (единиц)</t>
  </si>
  <si>
    <t>Количество посещений (единиц)</t>
  </si>
  <si>
    <t>Число посетителей                      ( человек)</t>
  </si>
  <si>
    <t>Количество клубных формирований (единиц)</t>
  </si>
  <si>
    <t>Число зрителей (человек)</t>
  </si>
  <si>
    <t>Число человеко-часов (чел-час)</t>
  </si>
  <si>
    <t>Организация и осуществление мероприятий по работе с детьми и молодежью</t>
  </si>
  <si>
    <t>Количество мероприятий (единиц)</t>
  </si>
  <si>
    <t>Организация и проведение  муниципальных официальных спортивных и физкультурных (физкультурно-оздоровительных) мероприятий</t>
  </si>
  <si>
    <t>Количество  мероприятий (единиц)</t>
  </si>
  <si>
    <t>2026 год (план)</t>
  </si>
  <si>
    <t>18</t>
  </si>
  <si>
    <t>5278</t>
  </si>
  <si>
    <t>102</t>
  </si>
  <si>
    <t>114</t>
  </si>
  <si>
    <t>2346</t>
  </si>
  <si>
    <t>8</t>
  </si>
  <si>
    <t>Муниципальная программа "Развитие культуры, спорта и молодежной политики в Александровском районе на 2019 - 2028 годы"</t>
  </si>
  <si>
    <t>Муниципальная программа "Развитие физической культуры и спорта в Александровском районе на 2018-2022 годы и на перспективу до 2028 года"</t>
  </si>
  <si>
    <t>Муниципальная программа "Развитие образования в Александровском районе на 2021- 2028 годы"</t>
  </si>
  <si>
    <t xml:space="preserve">Муниципальные услуги </t>
  </si>
  <si>
    <t>(тыс. рублей)</t>
  </si>
  <si>
    <t xml:space="preserve">Сводная информация о планируемых объемах оказания муниципальных услуг (выполнения работ),                                                                                                                                                      объемах бюджетных ассигнований на их оказание (выполнения)  на 2023-2027 годы муниципальными учреждениями района                                                                                                           в разрезе муниципальных программ Александровского района Томской области </t>
  </si>
  <si>
    <t>фактическое значение                                           за 2023 год</t>
  </si>
  <si>
    <t>ожидаемое исполнение за 2024 год</t>
  </si>
  <si>
    <t>2027 год (план)</t>
  </si>
  <si>
    <t>фактическое значение                              за 2023 год</t>
  </si>
  <si>
    <t>765</t>
  </si>
  <si>
    <t>244</t>
  </si>
  <si>
    <t>0</t>
  </si>
  <si>
    <t>346</t>
  </si>
  <si>
    <t>287</t>
  </si>
  <si>
    <t>847</t>
  </si>
  <si>
    <t>17</t>
  </si>
  <si>
    <t>311</t>
  </si>
  <si>
    <t>21</t>
  </si>
  <si>
    <t>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</si>
</sst>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164" fontId="1" fillId="0" borderId="1" xfId="0" applyNumberFormat="1" applyFont="1" applyBorder="1"/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vertical="center" wrapText="1"/>
    </xf>
    <xf numFmtId="164" fontId="1" fillId="2" borderId="1" xfId="0" applyNumberFormat="1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0" fillId="0" borderId="0" xfId="0" applyAlignment="1"/>
    <xf numFmtId="49" fontId="3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wrapText="1"/>
    </xf>
    <xf numFmtId="49" fontId="1" fillId="0" borderId="3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49" fontId="1" fillId="0" borderId="5" xfId="0" applyNumberFormat="1" applyFont="1" applyBorder="1" applyAlignment="1">
      <alignment horizontal="left" wrapText="1"/>
    </xf>
    <xf numFmtId="49" fontId="1" fillId="0" borderId="6" xfId="0" applyNumberFormat="1" applyFont="1" applyBorder="1" applyAlignment="1">
      <alignment horizontal="left" wrapText="1"/>
    </xf>
    <xf numFmtId="0" fontId="7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right" wrapText="1"/>
    </xf>
    <xf numFmtId="0" fontId="10" fillId="0" borderId="7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view="pageLayout" topLeftCell="A17" zoomScaleNormal="115" workbookViewId="0">
      <selection activeCell="E5" sqref="E5"/>
    </sheetView>
  </sheetViews>
  <sheetFormatPr defaultRowHeight="12.75" x14ac:dyDescent="0.2"/>
  <cols>
    <col min="1" max="1" width="16.5703125" style="1" customWidth="1"/>
    <col min="2" max="2" width="36" style="1" customWidth="1"/>
    <col min="3" max="3" width="20.140625" style="1" customWidth="1"/>
    <col min="4" max="4" width="12.42578125" style="1" customWidth="1"/>
    <col min="5" max="5" width="11.42578125" style="1" customWidth="1"/>
    <col min="6" max="8" width="6.85546875" style="1" customWidth="1"/>
    <col min="9" max="9" width="12" style="1" customWidth="1"/>
    <col min="10" max="10" width="10.85546875" style="1" customWidth="1"/>
    <col min="11" max="11" width="8.28515625" style="1" customWidth="1"/>
    <col min="12" max="12" width="8.42578125" style="1" customWidth="1"/>
    <col min="13" max="13" width="8.85546875" style="1" customWidth="1"/>
    <col min="14" max="16384" width="9.140625" style="1"/>
  </cols>
  <sheetData>
    <row r="1" spans="1:14" ht="15" x14ac:dyDescent="0.2">
      <c r="C1" s="2"/>
      <c r="D1" s="2"/>
      <c r="E1" s="2"/>
      <c r="F1" s="2"/>
      <c r="G1" s="70"/>
      <c r="H1" s="70"/>
      <c r="I1" s="2"/>
      <c r="J1" s="2"/>
      <c r="K1" s="2"/>
      <c r="L1" s="73" t="s">
        <v>28</v>
      </c>
      <c r="M1" s="73"/>
    </row>
    <row r="2" spans="1:14" ht="51" customHeight="1" x14ac:dyDescent="0.25">
      <c r="A2" s="38" t="s">
        <v>52</v>
      </c>
      <c r="B2" s="38"/>
      <c r="C2" s="38"/>
      <c r="D2" s="38"/>
      <c r="E2" s="38"/>
      <c r="F2" s="38"/>
      <c r="G2" s="38"/>
      <c r="H2" s="38"/>
      <c r="I2" s="39"/>
      <c r="J2" s="39"/>
      <c r="K2" s="39"/>
      <c r="L2" s="39"/>
      <c r="M2" s="40"/>
    </row>
    <row r="3" spans="1:14" ht="15" x14ac:dyDescent="0.25">
      <c r="L3" s="83" t="s">
        <v>51</v>
      </c>
      <c r="M3" s="84"/>
    </row>
    <row r="4" spans="1:14" x14ac:dyDescent="0.2">
      <c r="A4" s="43" t="s">
        <v>1</v>
      </c>
      <c r="B4" s="43" t="s">
        <v>2</v>
      </c>
      <c r="C4" s="43" t="s">
        <v>3</v>
      </c>
      <c r="D4" s="43" t="s">
        <v>4</v>
      </c>
      <c r="E4" s="85"/>
      <c r="F4" s="85"/>
      <c r="G4" s="85"/>
      <c r="H4" s="85"/>
      <c r="I4" s="43" t="s">
        <v>5</v>
      </c>
      <c r="J4" s="85"/>
      <c r="K4" s="85"/>
      <c r="L4" s="85"/>
      <c r="M4" s="85"/>
    </row>
    <row r="5" spans="1:14" ht="38.25" x14ac:dyDescent="0.2">
      <c r="A5" s="43"/>
      <c r="B5" s="43"/>
      <c r="C5" s="43"/>
      <c r="D5" s="3" t="s">
        <v>53</v>
      </c>
      <c r="E5" s="3" t="s">
        <v>54</v>
      </c>
      <c r="F5" s="3" t="s">
        <v>29</v>
      </c>
      <c r="G5" s="3" t="s">
        <v>40</v>
      </c>
      <c r="H5" s="3" t="s">
        <v>55</v>
      </c>
      <c r="I5" s="37" t="s">
        <v>56</v>
      </c>
      <c r="J5" s="37" t="s">
        <v>54</v>
      </c>
      <c r="K5" s="37" t="s">
        <v>29</v>
      </c>
      <c r="L5" s="37" t="s">
        <v>40</v>
      </c>
      <c r="M5" s="37" t="s">
        <v>55</v>
      </c>
    </row>
    <row r="6" spans="1:14" s="5" customFormat="1" x14ac:dyDescent="0.2">
      <c r="A6" s="4"/>
      <c r="B6" s="4" t="s">
        <v>0</v>
      </c>
      <c r="C6" s="4"/>
      <c r="D6" s="4"/>
      <c r="E6" s="4"/>
      <c r="F6" s="4"/>
      <c r="G6" s="4"/>
      <c r="H6" s="4"/>
      <c r="I6" s="4">
        <f>I7+I12+I18+I34</f>
        <v>372399.1</v>
      </c>
      <c r="J6" s="4">
        <f>J7+J12+J18+J34</f>
        <v>401926.9</v>
      </c>
      <c r="K6" s="4">
        <f>K7+K12+K18+K34</f>
        <v>396984.2</v>
      </c>
      <c r="L6" s="4">
        <f>L7+L12+L18+L34</f>
        <v>392262.39999999997</v>
      </c>
      <c r="M6" s="4">
        <f>M7+M12+M18+M34</f>
        <v>391950.6</v>
      </c>
    </row>
    <row r="7" spans="1:14" ht="31.5" customHeight="1" x14ac:dyDescent="0.2">
      <c r="A7" s="76" t="s">
        <v>6</v>
      </c>
      <c r="B7" s="78" t="s">
        <v>48</v>
      </c>
      <c r="C7" s="79"/>
      <c r="D7" s="79"/>
      <c r="E7" s="79"/>
      <c r="F7" s="79"/>
      <c r="G7" s="79"/>
      <c r="H7" s="79"/>
      <c r="I7" s="12">
        <f>I8</f>
        <v>10553.6</v>
      </c>
      <c r="J7" s="12">
        <f>J8</f>
        <v>10894</v>
      </c>
      <c r="K7" s="12">
        <f>K8</f>
        <v>11504.9</v>
      </c>
      <c r="L7" s="12">
        <f>L8</f>
        <v>11504.9</v>
      </c>
      <c r="M7" s="12">
        <f>M8</f>
        <v>11504.9</v>
      </c>
      <c r="N7" s="5"/>
    </row>
    <row r="8" spans="1:14" x14ac:dyDescent="0.2">
      <c r="A8" s="77"/>
      <c r="B8" s="28" t="s">
        <v>7</v>
      </c>
      <c r="C8" s="28"/>
      <c r="D8" s="28"/>
      <c r="E8" s="28"/>
      <c r="F8" s="28"/>
      <c r="G8" s="28"/>
      <c r="H8" s="28"/>
      <c r="I8" s="12">
        <f>SUM(I9:I11)</f>
        <v>10553.6</v>
      </c>
      <c r="J8" s="12">
        <f>SUM(J9:J11)</f>
        <v>10894</v>
      </c>
      <c r="K8" s="12">
        <f>SUM(K9:K11)</f>
        <v>11504.9</v>
      </c>
      <c r="L8" s="12">
        <f>SUM(L9:L11)</f>
        <v>11504.9</v>
      </c>
      <c r="M8" s="12">
        <f>SUM(M9:M11)</f>
        <v>11504.9</v>
      </c>
      <c r="N8" s="5"/>
    </row>
    <row r="9" spans="1:14" ht="51" x14ac:dyDescent="0.2">
      <c r="A9" s="77"/>
      <c r="B9" s="29" t="s">
        <v>8</v>
      </c>
      <c r="C9" s="30" t="s">
        <v>9</v>
      </c>
      <c r="D9" s="31">
        <v>315</v>
      </c>
      <c r="E9" s="31">
        <v>368</v>
      </c>
      <c r="F9" s="32" t="s">
        <v>60</v>
      </c>
      <c r="G9" s="32" t="s">
        <v>60</v>
      </c>
      <c r="H9" s="32" t="s">
        <v>60</v>
      </c>
      <c r="I9" s="18">
        <v>9556.2000000000007</v>
      </c>
      <c r="J9" s="18">
        <v>10894</v>
      </c>
      <c r="K9" s="18">
        <v>11504.9</v>
      </c>
      <c r="L9" s="18">
        <v>11504.9</v>
      </c>
      <c r="M9" s="18">
        <v>11504.9</v>
      </c>
      <c r="N9" s="5"/>
    </row>
    <row r="10" spans="1:14" ht="38.25" x14ac:dyDescent="0.2">
      <c r="A10" s="77"/>
      <c r="B10" s="29" t="s">
        <v>10</v>
      </c>
      <c r="C10" s="30" t="s">
        <v>9</v>
      </c>
      <c r="D10" s="31">
        <v>53</v>
      </c>
      <c r="E10" s="31">
        <v>0</v>
      </c>
      <c r="F10" s="32" t="s">
        <v>59</v>
      </c>
      <c r="G10" s="32" t="s">
        <v>59</v>
      </c>
      <c r="H10" s="32" t="s">
        <v>59</v>
      </c>
      <c r="I10" s="18">
        <v>997.4</v>
      </c>
      <c r="J10" s="18">
        <v>0</v>
      </c>
      <c r="K10" s="18">
        <v>0</v>
      </c>
      <c r="L10" s="18">
        <v>0</v>
      </c>
      <c r="M10" s="18">
        <v>0</v>
      </c>
      <c r="N10" s="5"/>
    </row>
    <row r="11" spans="1:14" ht="15" x14ac:dyDescent="0.25">
      <c r="A11" s="77"/>
      <c r="B11" s="80" t="s">
        <v>11</v>
      </c>
      <c r="C11" s="81"/>
      <c r="D11" s="81"/>
      <c r="E11" s="81"/>
      <c r="F11" s="81"/>
      <c r="G11" s="81"/>
      <c r="H11" s="81"/>
      <c r="I11" s="18"/>
      <c r="J11" s="18"/>
      <c r="K11" s="18"/>
      <c r="L11" s="18"/>
      <c r="M11" s="18"/>
      <c r="N11" s="5"/>
    </row>
    <row r="12" spans="1:14" x14ac:dyDescent="0.2">
      <c r="A12" s="77"/>
      <c r="B12" s="78" t="s">
        <v>49</v>
      </c>
      <c r="C12" s="82"/>
      <c r="D12" s="82"/>
      <c r="E12" s="82"/>
      <c r="F12" s="82"/>
      <c r="G12" s="82"/>
      <c r="H12" s="82"/>
      <c r="I12" s="6">
        <f>SUM(I13)</f>
        <v>306763.10000000003</v>
      </c>
      <c r="J12" s="6">
        <f>SUM(J13)</f>
        <v>331717.60000000003</v>
      </c>
      <c r="K12" s="6">
        <f>SUM(K13)</f>
        <v>324945.39999999997</v>
      </c>
      <c r="L12" s="6">
        <f>SUM(L13)</f>
        <v>324945.39999999997</v>
      </c>
      <c r="M12" s="6">
        <f>SUM(M13)</f>
        <v>324945.39999999997</v>
      </c>
      <c r="N12" s="5"/>
    </row>
    <row r="13" spans="1:14" x14ac:dyDescent="0.2">
      <c r="A13" s="77"/>
      <c r="B13" s="28" t="s">
        <v>50</v>
      </c>
      <c r="C13" s="33"/>
      <c r="D13" s="33"/>
      <c r="E13" s="33"/>
      <c r="F13" s="33"/>
      <c r="G13" s="33"/>
      <c r="H13" s="33"/>
      <c r="I13" s="6">
        <f>SUM(I14:I17)</f>
        <v>306763.10000000003</v>
      </c>
      <c r="J13" s="6">
        <f>SUM(J14:J17)</f>
        <v>331717.60000000003</v>
      </c>
      <c r="K13" s="6">
        <f>SUM(K14:K17)</f>
        <v>324945.39999999997</v>
      </c>
      <c r="L13" s="6">
        <f>SUM(L14:L17)</f>
        <v>324945.39999999997</v>
      </c>
      <c r="M13" s="6">
        <f>SUM(M14:M17)</f>
        <v>324945.39999999997</v>
      </c>
      <c r="N13" s="5"/>
    </row>
    <row r="14" spans="1:14" ht="38.25" x14ac:dyDescent="0.2">
      <c r="A14" s="77"/>
      <c r="B14" s="34" t="s">
        <v>12</v>
      </c>
      <c r="C14" s="30" t="s">
        <v>9</v>
      </c>
      <c r="D14" s="31">
        <v>962</v>
      </c>
      <c r="E14" s="32" t="s">
        <v>66</v>
      </c>
      <c r="F14" s="32" t="s">
        <v>62</v>
      </c>
      <c r="G14" s="32" t="s">
        <v>62</v>
      </c>
      <c r="H14" s="32" t="s">
        <v>62</v>
      </c>
      <c r="I14" s="9">
        <v>160955.20000000001</v>
      </c>
      <c r="J14" s="9">
        <v>176979</v>
      </c>
      <c r="K14" s="35">
        <v>180631.3</v>
      </c>
      <c r="L14" s="35">
        <v>180631.3</v>
      </c>
      <c r="M14" s="35">
        <v>180631.3</v>
      </c>
      <c r="N14" s="5"/>
    </row>
    <row r="15" spans="1:14" ht="38.25" x14ac:dyDescent="0.2">
      <c r="A15" s="77"/>
      <c r="B15" s="34" t="s">
        <v>13</v>
      </c>
      <c r="C15" s="30" t="s">
        <v>9</v>
      </c>
      <c r="D15" s="31">
        <v>32</v>
      </c>
      <c r="E15" s="32" t="s">
        <v>65</v>
      </c>
      <c r="F15" s="32" t="s">
        <v>63</v>
      </c>
      <c r="G15" s="32" t="s">
        <v>63</v>
      </c>
      <c r="H15" s="32" t="s">
        <v>63</v>
      </c>
      <c r="I15" s="9">
        <v>37994.199999999997</v>
      </c>
      <c r="J15" s="9">
        <v>39660.300000000003</v>
      </c>
      <c r="K15" s="35">
        <v>32877.300000000003</v>
      </c>
      <c r="L15" s="35">
        <v>32877.300000000003</v>
      </c>
      <c r="M15" s="35">
        <v>32877.300000000003</v>
      </c>
      <c r="N15" s="5"/>
    </row>
    <row r="16" spans="1:14" ht="38.25" x14ac:dyDescent="0.2">
      <c r="A16" s="77"/>
      <c r="B16" s="36" t="s">
        <v>14</v>
      </c>
      <c r="C16" s="30" t="s">
        <v>9</v>
      </c>
      <c r="D16" s="31">
        <v>350</v>
      </c>
      <c r="E16" s="32" t="s">
        <v>64</v>
      </c>
      <c r="F16" s="32" t="s">
        <v>61</v>
      </c>
      <c r="G16" s="32" t="s">
        <v>61</v>
      </c>
      <c r="H16" s="32" t="s">
        <v>61</v>
      </c>
      <c r="I16" s="9">
        <v>96212.7</v>
      </c>
      <c r="J16" s="9">
        <v>102903.6</v>
      </c>
      <c r="K16" s="9">
        <v>98850.3</v>
      </c>
      <c r="L16" s="9">
        <v>98850.3</v>
      </c>
      <c r="M16" s="9">
        <v>98850.3</v>
      </c>
      <c r="N16" s="5"/>
    </row>
    <row r="17" spans="1:14" ht="38.25" x14ac:dyDescent="0.2">
      <c r="A17" s="77"/>
      <c r="B17" s="36" t="s">
        <v>15</v>
      </c>
      <c r="C17" s="30" t="s">
        <v>9</v>
      </c>
      <c r="D17" s="31">
        <v>361</v>
      </c>
      <c r="E17" s="31">
        <v>233</v>
      </c>
      <c r="F17" s="32" t="s">
        <v>58</v>
      </c>
      <c r="G17" s="32" t="s">
        <v>58</v>
      </c>
      <c r="H17" s="32" t="s">
        <v>58</v>
      </c>
      <c r="I17" s="9">
        <v>11601</v>
      </c>
      <c r="J17" s="9">
        <v>12174.7</v>
      </c>
      <c r="K17" s="9">
        <v>12586.5</v>
      </c>
      <c r="L17" s="9">
        <v>12586.5</v>
      </c>
      <c r="M17" s="9">
        <v>12586.5</v>
      </c>
      <c r="N17" s="5"/>
    </row>
    <row r="18" spans="1:14" ht="24" customHeight="1" x14ac:dyDescent="0.2">
      <c r="A18" s="43" t="s">
        <v>16</v>
      </c>
      <c r="B18" s="63" t="s">
        <v>47</v>
      </c>
      <c r="C18" s="64"/>
      <c r="D18" s="64"/>
      <c r="E18" s="64"/>
      <c r="F18" s="64"/>
      <c r="G18" s="64"/>
      <c r="H18" s="65"/>
      <c r="I18" s="12">
        <f>I19+I32</f>
        <v>43650.1</v>
      </c>
      <c r="J18" s="12">
        <f>J19+J32</f>
        <v>44329.2</v>
      </c>
      <c r="K18" s="12">
        <f>K19+K32</f>
        <v>43401</v>
      </c>
      <c r="L18" s="12">
        <f>L19+L32</f>
        <v>38929.299999999996</v>
      </c>
      <c r="M18" s="12">
        <f>M19+M32</f>
        <v>38617.499999999993</v>
      </c>
      <c r="N18" s="5"/>
    </row>
    <row r="19" spans="1:14" ht="12.75" customHeight="1" x14ac:dyDescent="0.2">
      <c r="A19" s="43"/>
      <c r="B19" s="10" t="s">
        <v>50</v>
      </c>
      <c r="C19" s="10"/>
      <c r="D19" s="10"/>
      <c r="E19" s="10"/>
      <c r="F19" s="10"/>
      <c r="G19" s="10"/>
      <c r="H19" s="10"/>
      <c r="I19" s="12">
        <f>SUM(I20:I31)</f>
        <v>42654.5</v>
      </c>
      <c r="J19" s="12">
        <f>SUM(J20:J31)</f>
        <v>43263.6</v>
      </c>
      <c r="K19" s="12">
        <f>SUM(K20:K31)</f>
        <v>42370.5</v>
      </c>
      <c r="L19" s="12">
        <f>SUM(L20:L31)</f>
        <v>37898.799999999996</v>
      </c>
      <c r="M19" s="12">
        <f>SUM(M20:M31)</f>
        <v>37586.999999999993</v>
      </c>
      <c r="N19" s="5"/>
    </row>
    <row r="20" spans="1:14" ht="15" customHeight="1" x14ac:dyDescent="0.2">
      <c r="A20" s="43"/>
      <c r="B20" s="66" t="s">
        <v>17</v>
      </c>
      <c r="C20" s="71" t="s">
        <v>30</v>
      </c>
      <c r="D20" s="66" t="s">
        <v>18</v>
      </c>
      <c r="E20" s="66" t="s">
        <v>57</v>
      </c>
      <c r="F20" s="66" t="s">
        <v>57</v>
      </c>
      <c r="G20" s="66" t="s">
        <v>57</v>
      </c>
      <c r="H20" s="66" t="s">
        <v>57</v>
      </c>
      <c r="I20" s="51">
        <v>14265.8</v>
      </c>
      <c r="J20" s="51">
        <v>15280</v>
      </c>
      <c r="K20" s="53">
        <v>14738.2</v>
      </c>
      <c r="L20" s="53">
        <v>10266.5</v>
      </c>
      <c r="M20" s="53">
        <v>9954.7000000000007</v>
      </c>
      <c r="N20" s="5"/>
    </row>
    <row r="21" spans="1:14" ht="25.5" customHeight="1" x14ac:dyDescent="0.2">
      <c r="A21" s="43"/>
      <c r="B21" s="67"/>
      <c r="C21" s="72"/>
      <c r="D21" s="67"/>
      <c r="E21" s="67"/>
      <c r="F21" s="67"/>
      <c r="G21" s="67"/>
      <c r="H21" s="67"/>
      <c r="I21" s="52"/>
      <c r="J21" s="52"/>
      <c r="K21" s="54"/>
      <c r="L21" s="54"/>
      <c r="M21" s="54"/>
      <c r="N21" s="5"/>
    </row>
    <row r="22" spans="1:14" ht="25.5" x14ac:dyDescent="0.2">
      <c r="A22" s="43"/>
      <c r="B22" s="13" t="s">
        <v>19</v>
      </c>
      <c r="C22" s="14" t="s">
        <v>32</v>
      </c>
      <c r="D22" s="26">
        <v>5900</v>
      </c>
      <c r="E22" s="15">
        <v>5900</v>
      </c>
      <c r="F22" s="15">
        <v>5900</v>
      </c>
      <c r="G22" s="15">
        <v>5900</v>
      </c>
      <c r="H22" s="15">
        <v>5900</v>
      </c>
      <c r="I22" s="19">
        <v>1753.6</v>
      </c>
      <c r="J22" s="19">
        <v>1761.5</v>
      </c>
      <c r="K22" s="20">
        <v>1806.8</v>
      </c>
      <c r="L22" s="20">
        <v>1806.8</v>
      </c>
      <c r="M22" s="20">
        <v>1806.8</v>
      </c>
      <c r="N22" s="5"/>
    </row>
    <row r="23" spans="1:14" ht="12.75" customHeight="1" x14ac:dyDescent="0.2">
      <c r="A23" s="43"/>
      <c r="B23" s="74" t="s">
        <v>20</v>
      </c>
      <c r="C23" s="59" t="s">
        <v>31</v>
      </c>
      <c r="D23" s="61">
        <v>41554</v>
      </c>
      <c r="E23" s="49">
        <v>48479</v>
      </c>
      <c r="F23" s="49">
        <v>48479</v>
      </c>
      <c r="G23" s="49">
        <v>48479</v>
      </c>
      <c r="H23" s="49">
        <v>48479</v>
      </c>
      <c r="I23" s="51">
        <v>8880.5</v>
      </c>
      <c r="J23" s="51">
        <v>8880.5</v>
      </c>
      <c r="K23" s="51">
        <v>7948.5</v>
      </c>
      <c r="L23" s="51">
        <v>7948.5</v>
      </c>
      <c r="M23" s="51">
        <v>7948.5</v>
      </c>
      <c r="N23" s="5"/>
    </row>
    <row r="24" spans="1:14" ht="12.75" customHeight="1" x14ac:dyDescent="0.2">
      <c r="A24" s="43"/>
      <c r="B24" s="75"/>
      <c r="C24" s="60"/>
      <c r="D24" s="62"/>
      <c r="E24" s="50"/>
      <c r="F24" s="50"/>
      <c r="G24" s="50"/>
      <c r="H24" s="50"/>
      <c r="I24" s="52"/>
      <c r="J24" s="52"/>
      <c r="K24" s="52"/>
      <c r="L24" s="52"/>
      <c r="M24" s="52"/>
      <c r="N24" s="5"/>
    </row>
    <row r="25" spans="1:14" ht="38.25" customHeight="1" x14ac:dyDescent="0.2">
      <c r="A25" s="43"/>
      <c r="B25" s="27" t="s">
        <v>21</v>
      </c>
      <c r="C25" s="11" t="s">
        <v>33</v>
      </c>
      <c r="D25" s="26">
        <v>65</v>
      </c>
      <c r="E25" s="15">
        <v>55</v>
      </c>
      <c r="F25" s="15">
        <v>52</v>
      </c>
      <c r="G25" s="15">
        <v>52</v>
      </c>
      <c r="H25" s="15">
        <v>52</v>
      </c>
      <c r="I25" s="23">
        <v>10108.200000000001</v>
      </c>
      <c r="J25" s="23">
        <v>9420.6</v>
      </c>
      <c r="K25" s="24">
        <v>9004.6</v>
      </c>
      <c r="L25" s="24">
        <v>9004.6</v>
      </c>
      <c r="M25" s="24">
        <v>9004.6</v>
      </c>
      <c r="N25" s="5"/>
    </row>
    <row r="26" spans="1:14" ht="25.5" x14ac:dyDescent="0.2">
      <c r="A26" s="43"/>
      <c r="B26" s="17" t="s">
        <v>22</v>
      </c>
      <c r="C26" s="11" t="s">
        <v>34</v>
      </c>
      <c r="D26" s="26">
        <v>3200</v>
      </c>
      <c r="E26" s="15">
        <v>2100</v>
      </c>
      <c r="F26" s="15">
        <v>2150</v>
      </c>
      <c r="G26" s="15">
        <v>2150</v>
      </c>
      <c r="H26" s="15">
        <v>2150</v>
      </c>
      <c r="I26" s="16">
        <v>813.1</v>
      </c>
      <c r="J26" s="16">
        <v>916.8</v>
      </c>
      <c r="K26" s="16">
        <v>1016.8</v>
      </c>
      <c r="L26" s="16">
        <v>1016.8</v>
      </c>
      <c r="M26" s="16">
        <v>1016.8</v>
      </c>
      <c r="N26" s="5"/>
    </row>
    <row r="27" spans="1:14" ht="25.5" customHeight="1" x14ac:dyDescent="0.2">
      <c r="A27" s="43"/>
      <c r="B27" s="55" t="s">
        <v>23</v>
      </c>
      <c r="C27" s="11" t="s">
        <v>35</v>
      </c>
      <c r="D27" s="26">
        <v>41213</v>
      </c>
      <c r="E27" s="15">
        <v>49910</v>
      </c>
      <c r="F27" s="15">
        <v>49910</v>
      </c>
      <c r="G27" s="15">
        <v>49910</v>
      </c>
      <c r="H27" s="15">
        <v>49910</v>
      </c>
      <c r="I27" s="57">
        <v>5587.6</v>
      </c>
      <c r="J27" s="57">
        <v>6250.6</v>
      </c>
      <c r="K27" s="47">
        <v>7106.9</v>
      </c>
      <c r="L27" s="47">
        <v>7106.9</v>
      </c>
      <c r="M27" s="47">
        <v>7106.9</v>
      </c>
      <c r="N27" s="5"/>
    </row>
    <row r="28" spans="1:14" ht="38.25" customHeight="1" x14ac:dyDescent="0.2">
      <c r="A28" s="43"/>
      <c r="B28" s="56"/>
      <c r="C28" s="22" t="s">
        <v>24</v>
      </c>
      <c r="D28" s="8" t="s">
        <v>43</v>
      </c>
      <c r="E28" s="8" t="s">
        <v>44</v>
      </c>
      <c r="F28" s="8" t="s">
        <v>44</v>
      </c>
      <c r="G28" s="8" t="s">
        <v>44</v>
      </c>
      <c r="H28" s="8" t="s">
        <v>44</v>
      </c>
      <c r="I28" s="58"/>
      <c r="J28" s="58"/>
      <c r="K28" s="48"/>
      <c r="L28" s="48"/>
      <c r="M28" s="48"/>
      <c r="N28" s="5"/>
    </row>
    <row r="29" spans="1:14" ht="31.5" customHeight="1" x14ac:dyDescent="0.2">
      <c r="A29" s="43"/>
      <c r="B29" s="55" t="s">
        <v>25</v>
      </c>
      <c r="C29" s="11" t="s">
        <v>35</v>
      </c>
      <c r="D29" s="8" t="s">
        <v>42</v>
      </c>
      <c r="E29" s="8" t="s">
        <v>45</v>
      </c>
      <c r="F29" s="8" t="s">
        <v>45</v>
      </c>
      <c r="G29" s="8" t="s">
        <v>45</v>
      </c>
      <c r="H29" s="8" t="s">
        <v>45</v>
      </c>
      <c r="I29" s="57">
        <v>986</v>
      </c>
      <c r="J29" s="57">
        <v>438.6</v>
      </c>
      <c r="K29" s="47">
        <v>498.7</v>
      </c>
      <c r="L29" s="47">
        <v>498.7</v>
      </c>
      <c r="M29" s="47">
        <v>498.7</v>
      </c>
      <c r="N29" s="5"/>
    </row>
    <row r="30" spans="1:14" ht="25.5" x14ac:dyDescent="0.2">
      <c r="A30" s="43"/>
      <c r="B30" s="56"/>
      <c r="C30" s="7" t="s">
        <v>26</v>
      </c>
      <c r="D30" s="8" t="s">
        <v>41</v>
      </c>
      <c r="E30" s="8" t="s">
        <v>46</v>
      </c>
      <c r="F30" s="8" t="s">
        <v>46</v>
      </c>
      <c r="G30" s="8" t="s">
        <v>46</v>
      </c>
      <c r="H30" s="8" t="s">
        <v>46</v>
      </c>
      <c r="I30" s="58"/>
      <c r="J30" s="58"/>
      <c r="K30" s="48"/>
      <c r="L30" s="48"/>
      <c r="M30" s="48"/>
      <c r="N30" s="5"/>
    </row>
    <row r="31" spans="1:14" ht="30" customHeight="1" x14ac:dyDescent="0.25">
      <c r="A31" s="43"/>
      <c r="B31" s="68" t="s">
        <v>11</v>
      </c>
      <c r="C31" s="69"/>
      <c r="D31" s="69"/>
      <c r="E31" s="69"/>
      <c r="F31" s="69"/>
      <c r="G31" s="69"/>
      <c r="H31" s="69"/>
      <c r="I31" s="18">
        <v>259.7</v>
      </c>
      <c r="J31" s="19">
        <v>315</v>
      </c>
      <c r="K31" s="20">
        <v>250</v>
      </c>
      <c r="L31" s="20">
        <v>250</v>
      </c>
      <c r="M31" s="20">
        <v>250</v>
      </c>
      <c r="N31" s="5"/>
    </row>
    <row r="32" spans="1:14" ht="12.75" customHeight="1" x14ac:dyDescent="0.2">
      <c r="A32" s="43"/>
      <c r="B32" s="10" t="s">
        <v>27</v>
      </c>
      <c r="C32" s="10"/>
      <c r="D32" s="10"/>
      <c r="E32" s="10"/>
      <c r="F32" s="10"/>
      <c r="G32" s="10"/>
      <c r="H32" s="10"/>
      <c r="I32" s="9">
        <f>+I33</f>
        <v>995.6</v>
      </c>
      <c r="J32" s="9">
        <f t="shared" ref="J32:M32" si="0">+J33</f>
        <v>1065.5999999999999</v>
      </c>
      <c r="K32" s="9">
        <f t="shared" si="0"/>
        <v>1030.5</v>
      </c>
      <c r="L32" s="9">
        <f t="shared" si="0"/>
        <v>1030.5</v>
      </c>
      <c r="M32" s="9">
        <f t="shared" si="0"/>
        <v>1030.5</v>
      </c>
      <c r="N32" s="5"/>
    </row>
    <row r="33" spans="1:14" ht="38.25" x14ac:dyDescent="0.2">
      <c r="A33" s="43"/>
      <c r="B33" s="13" t="s">
        <v>36</v>
      </c>
      <c r="C33" s="14" t="s">
        <v>37</v>
      </c>
      <c r="D33" s="26">
        <v>395</v>
      </c>
      <c r="E33" s="15">
        <v>395</v>
      </c>
      <c r="F33" s="15">
        <v>400</v>
      </c>
      <c r="G33" s="15">
        <v>400</v>
      </c>
      <c r="H33" s="15">
        <v>400</v>
      </c>
      <c r="I33" s="9">
        <v>995.6</v>
      </c>
      <c r="J33" s="20">
        <v>1065.5999999999999</v>
      </c>
      <c r="K33" s="20">
        <v>1030.5</v>
      </c>
      <c r="L33" s="20">
        <v>1030.5</v>
      </c>
      <c r="M33" s="20">
        <v>1030.5</v>
      </c>
      <c r="N33" s="5"/>
    </row>
    <row r="34" spans="1:14" ht="29.25" customHeight="1" x14ac:dyDescent="0.2">
      <c r="A34" s="43"/>
      <c r="B34" s="41" t="s">
        <v>48</v>
      </c>
      <c r="C34" s="42"/>
      <c r="D34" s="42"/>
      <c r="E34" s="42"/>
      <c r="F34" s="42"/>
      <c r="G34" s="42"/>
      <c r="H34" s="42"/>
      <c r="I34" s="9">
        <f>+I35+I36</f>
        <v>11432.3</v>
      </c>
      <c r="J34" s="9">
        <f>+J35+J36</f>
        <v>14986.099999999999</v>
      </c>
      <c r="K34" s="9">
        <f>+K35+K36</f>
        <v>17132.900000000001</v>
      </c>
      <c r="L34" s="9">
        <f t="shared" ref="L34:M34" si="1">+L35+L36</f>
        <v>16882.8</v>
      </c>
      <c r="M34" s="9">
        <f t="shared" si="1"/>
        <v>16882.8</v>
      </c>
      <c r="N34" s="5"/>
    </row>
    <row r="35" spans="1:14" ht="63.75" x14ac:dyDescent="0.2">
      <c r="A35" s="43"/>
      <c r="B35" s="13" t="s">
        <v>38</v>
      </c>
      <c r="C35" s="25" t="s">
        <v>39</v>
      </c>
      <c r="D35" s="26">
        <v>135</v>
      </c>
      <c r="E35" s="15">
        <v>135</v>
      </c>
      <c r="F35" s="15">
        <v>135</v>
      </c>
      <c r="G35" s="15">
        <v>135</v>
      </c>
      <c r="H35" s="15">
        <v>135</v>
      </c>
      <c r="I35" s="9">
        <v>10336.5</v>
      </c>
      <c r="J35" s="20">
        <v>11845.9</v>
      </c>
      <c r="K35" s="20">
        <v>13532.9</v>
      </c>
      <c r="L35" s="20">
        <v>13282.8</v>
      </c>
      <c r="M35" s="21">
        <v>13282.8</v>
      </c>
      <c r="N35" s="5"/>
    </row>
    <row r="36" spans="1:14" ht="27" customHeight="1" x14ac:dyDescent="0.2">
      <c r="A36" s="43"/>
      <c r="B36" s="44" t="s">
        <v>11</v>
      </c>
      <c r="C36" s="45"/>
      <c r="D36" s="45"/>
      <c r="E36" s="45"/>
      <c r="F36" s="45"/>
      <c r="G36" s="45"/>
      <c r="H36" s="46"/>
      <c r="I36" s="9">
        <v>1095.8</v>
      </c>
      <c r="J36" s="20">
        <v>3140.2</v>
      </c>
      <c r="K36" s="20">
        <v>3600</v>
      </c>
      <c r="L36" s="20">
        <v>3600</v>
      </c>
      <c r="M36" s="21">
        <v>3600</v>
      </c>
      <c r="N36" s="5"/>
    </row>
  </sheetData>
  <mergeCells count="54">
    <mergeCell ref="A7:A17"/>
    <mergeCell ref="B7:H7"/>
    <mergeCell ref="B11:H11"/>
    <mergeCell ref="B12:H12"/>
    <mergeCell ref="L3:M3"/>
    <mergeCell ref="A4:A5"/>
    <mergeCell ref="B4:B5"/>
    <mergeCell ref="C4:C5"/>
    <mergeCell ref="D4:H4"/>
    <mergeCell ref="I4:M4"/>
    <mergeCell ref="M20:M21"/>
    <mergeCell ref="B18:H18"/>
    <mergeCell ref="B20:B21"/>
    <mergeCell ref="B31:H31"/>
    <mergeCell ref="G1:H1"/>
    <mergeCell ref="C20:C21"/>
    <mergeCell ref="D20:D21"/>
    <mergeCell ref="E20:E21"/>
    <mergeCell ref="F20:F21"/>
    <mergeCell ref="G20:G21"/>
    <mergeCell ref="H20:H21"/>
    <mergeCell ref="L1:M1"/>
    <mergeCell ref="M23:M24"/>
    <mergeCell ref="B23:B24"/>
    <mergeCell ref="I23:I24"/>
    <mergeCell ref="J23:J24"/>
    <mergeCell ref="K23:K24"/>
    <mergeCell ref="L23:L24"/>
    <mergeCell ref="C23:C24"/>
    <mergeCell ref="D23:D24"/>
    <mergeCell ref="E23:E24"/>
    <mergeCell ref="F23:F24"/>
    <mergeCell ref="K29:K30"/>
    <mergeCell ref="L29:L30"/>
    <mergeCell ref="M29:M30"/>
    <mergeCell ref="B27:B28"/>
    <mergeCell ref="I27:I28"/>
    <mergeCell ref="J27:J28"/>
    <mergeCell ref="A2:M2"/>
    <mergeCell ref="B34:H34"/>
    <mergeCell ref="A18:A36"/>
    <mergeCell ref="B36:H36"/>
    <mergeCell ref="K27:K28"/>
    <mergeCell ref="L27:L28"/>
    <mergeCell ref="G23:G24"/>
    <mergeCell ref="H23:H24"/>
    <mergeCell ref="I20:I21"/>
    <mergeCell ref="J20:J21"/>
    <mergeCell ref="K20:K21"/>
    <mergeCell ref="L20:L21"/>
    <mergeCell ref="M27:M28"/>
    <mergeCell ref="B29:B30"/>
    <mergeCell ref="I29:I30"/>
    <mergeCell ref="J29:J30"/>
  </mergeCells>
  <pageMargins left="0.70866141732283472" right="0.51181102362204722" top="0.74803149606299213" bottom="0.74803149606299213" header="0.11811023622047245" footer="0.11811023622047245"/>
  <pageSetup paperSize="9" scale="80" firstPageNumber="44" orientation="landscape" useFirstPageNumber="1" r:id="rId1"/>
  <headerFooter scaleWithDoc="0">
    <oddFooter>&amp;C&amp;"Times New Roman,обычный"&amp;12&amp;P</oddFooter>
    <evenFooter xml:space="preserve">&amp;C&amp;"Times New Roman,обычный"&amp;12 42&amp;"-,обычный"&amp;11
</evenFoot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2024-11-08T10:57:43Z</dcterms:modified>
</cp:coreProperties>
</file>