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FellerMS\Desktop\Формирование бюджета 2025\Бюджет 2025 года\Бюджет 2025 года - 1 чтение\Документы и материалы\"/>
    </mc:Choice>
  </mc:AlternateContent>
  <bookViews>
    <workbookView xWindow="0" yWindow="0" windowWidth="28050" windowHeight="12255"/>
  </bookViews>
  <sheets>
    <sheet name="Лист1" sheetId="1" r:id="rId1"/>
  </sheets>
  <definedNames>
    <definedName name="_xlnm._FilterDatabase" localSheetId="0" hidden="1">Лист1!$A$5:$V$217</definedName>
    <definedName name="_xlnm.Print_Titles" localSheetId="0">Лист1!$3:$5</definedName>
    <definedName name="_xlnm.Print_Area" localSheetId="0">Лист1!$A$1:$M$220</definedName>
  </definedNames>
  <calcPr calcId="152511" fullCalcOnLoad="1"/>
</workbook>
</file>

<file path=xl/calcChain.xml><?xml version="1.0" encoding="utf-8"?>
<calcChain xmlns="http://schemas.openxmlformats.org/spreadsheetml/2006/main">
  <c r="H178" i="1" l="1"/>
  <c r="G178" i="1"/>
  <c r="H176" i="1"/>
  <c r="G176" i="1"/>
  <c r="L42" i="1"/>
  <c r="K42" i="1"/>
  <c r="J42" i="1"/>
  <c r="L37" i="1"/>
  <c r="K37" i="1"/>
  <c r="J37" i="1"/>
  <c r="I37" i="1"/>
  <c r="L32" i="1"/>
  <c r="K32" i="1"/>
  <c r="J32" i="1"/>
  <c r="I32" i="1"/>
  <c r="H32" i="1"/>
  <c r="G32" i="1"/>
  <c r="L14" i="1"/>
  <c r="K14" i="1"/>
  <c r="J14" i="1"/>
  <c r="I14" i="1"/>
  <c r="H14" i="1"/>
  <c r="G14" i="1"/>
  <c r="I9" i="1"/>
  <c r="L9" i="1"/>
  <c r="K9" i="1"/>
  <c r="J9" i="1"/>
  <c r="I191" i="1"/>
  <c r="L180" i="1"/>
  <c r="K180" i="1"/>
  <c r="J180" i="1"/>
  <c r="I180" i="1"/>
  <c r="L149" i="1"/>
  <c r="K149" i="1"/>
  <c r="J149" i="1"/>
  <c r="I149" i="1"/>
  <c r="L138" i="1"/>
  <c r="K138" i="1"/>
  <c r="J138" i="1"/>
  <c r="I138" i="1"/>
  <c r="L119" i="1"/>
  <c r="K119" i="1"/>
  <c r="J119" i="1"/>
  <c r="I119" i="1"/>
  <c r="L27" i="1"/>
  <c r="K22" i="1"/>
  <c r="K27" i="1"/>
  <c r="J27" i="1"/>
  <c r="I27" i="1"/>
  <c r="H27" i="1"/>
  <c r="H145" i="1"/>
  <c r="G145" i="1"/>
  <c r="H143" i="1"/>
  <c r="G143" i="1"/>
  <c r="H141" i="1"/>
  <c r="G141" i="1"/>
  <c r="H200" i="1"/>
  <c r="H193" i="1"/>
  <c r="G193" i="1"/>
  <c r="H180" i="1"/>
  <c r="G180" i="1"/>
  <c r="H149" i="1"/>
  <c r="G149" i="1"/>
  <c r="H119" i="1"/>
  <c r="G119" i="1"/>
  <c r="G42" i="1"/>
  <c r="H37" i="1"/>
  <c r="G37" i="1"/>
  <c r="I20" i="1"/>
  <c r="G27" i="1"/>
  <c r="H138" i="1"/>
  <c r="H98" i="1"/>
  <c r="H90" i="1"/>
  <c r="H42" i="1"/>
  <c r="I42" i="1"/>
  <c r="G200" i="1"/>
  <c r="H191" i="1"/>
  <c r="G191" i="1"/>
  <c r="G138" i="1"/>
  <c r="G98" i="1"/>
  <c r="G90" i="1"/>
  <c r="H45" i="1"/>
  <c r="G45" i="1"/>
  <c r="I24" i="1"/>
  <c r="G24" i="1"/>
  <c r="I22" i="1"/>
  <c r="G22" i="1"/>
  <c r="L24" i="1"/>
  <c r="K24" i="1"/>
  <c r="J24" i="1"/>
  <c r="L22" i="1"/>
  <c r="J22" i="1"/>
  <c r="L191" i="1"/>
  <c r="K191" i="1"/>
  <c r="J191" i="1"/>
  <c r="G7" i="1"/>
  <c r="L7" i="1"/>
  <c r="K7" i="1"/>
  <c r="J7" i="1"/>
  <c r="I7" i="1"/>
  <c r="H24" i="1"/>
  <c r="H22" i="1"/>
  <c r="H20" i="1"/>
  <c r="H7" i="1"/>
  <c r="L87" i="1"/>
  <c r="L86" i="1"/>
  <c r="L85" i="1"/>
  <c r="K87" i="1"/>
  <c r="K86" i="1"/>
  <c r="K85" i="1"/>
  <c r="J87" i="1"/>
  <c r="J86" i="1"/>
  <c r="J85" i="1"/>
  <c r="H87" i="1"/>
  <c r="I87" i="1"/>
  <c r="I86" i="1"/>
  <c r="G87" i="1"/>
  <c r="H9" i="1"/>
  <c r="G9" i="1"/>
  <c r="G148" i="1"/>
  <c r="G118" i="1"/>
  <c r="G86" i="1"/>
  <c r="G85" i="1"/>
  <c r="H6" i="1"/>
  <c r="H118" i="1"/>
  <c r="H148" i="1"/>
  <c r="J6" i="1"/>
  <c r="J217" i="1"/>
  <c r="G6" i="1"/>
  <c r="L6" i="1"/>
  <c r="L217" i="1"/>
  <c r="K6" i="1"/>
  <c r="K217" i="1"/>
  <c r="I6" i="1"/>
  <c r="I85" i="1"/>
  <c r="H86" i="1"/>
  <c r="H85" i="1"/>
  <c r="H217" i="1"/>
  <c r="G217" i="1"/>
  <c r="I217" i="1"/>
</calcChain>
</file>

<file path=xl/sharedStrings.xml><?xml version="1.0" encoding="utf-8"?>
<sst xmlns="http://schemas.openxmlformats.org/spreadsheetml/2006/main" count="1124" uniqueCount="570">
  <si>
    <t>тыс.рублей</t>
  </si>
  <si>
    <t>1 00 00000 00 0000 000</t>
  </si>
  <si>
    <t>НАЛОГОВЫЕ И НЕНАЛОГОВЫЕ ДОХОДЫ</t>
  </si>
  <si>
    <t>1 01 00000 00 0000 000</t>
  </si>
  <si>
    <t>Налоги на прибыль, доходы</t>
  </si>
  <si>
    <t>1 03 00000 00 0000 000</t>
  </si>
  <si>
    <t>Налоги на товары (работы, услуги), реализуемые на территории Российской Федерации</t>
  </si>
  <si>
    <t>Номер реестровой записи</t>
  </si>
  <si>
    <t>код</t>
  </si>
  <si>
    <t xml:space="preserve">наименование </t>
  </si>
  <si>
    <t>Прогноз доходов бюджета</t>
  </si>
  <si>
    <t>Налоговые и неналоговые доходы/Налоги на прибыль, доходы</t>
  </si>
  <si>
    <t>182</t>
  </si>
  <si>
    <t>Управление Федеральной налоговой службы России по Томской области</t>
  </si>
  <si>
    <t xml:space="preserve">Налог на доходы физических лиц </t>
  </si>
  <si>
    <t>Налоговые и неналоговые доходы/ Налоги на товары (работы, услуги), реализуемые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</si>
  <si>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</si>
  <si>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</si>
  <si>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</si>
  <si>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</si>
  <si>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Классификация доходов бюджета</t>
  </si>
  <si>
    <t>Главный администраторов доходов бюджета</t>
  </si>
  <si>
    <t>Наименование группы источников доходов бюджета/
наименование источника дохода бюджета</t>
  </si>
  <si>
    <t>1 01 02000 01 0000 110</t>
  </si>
  <si>
    <t>1 03 02230 01 0000 110</t>
  </si>
  <si>
    <t>1 03 02240 01 0000 110</t>
  </si>
  <si>
    <t>1 03 02250 01 0000 110</t>
  </si>
  <si>
    <t>1 03 02260 01 0000 110</t>
  </si>
  <si>
    <t>1 05 00000 00 0000 000</t>
  </si>
  <si>
    <t>Налоги на совокупный доход</t>
  </si>
  <si>
    <t>Налоговые и неналоговые доходы/ налоги на совокупный доход</t>
  </si>
  <si>
    <t>1 05 02010 02 0000 110</t>
  </si>
  <si>
    <t>Единый налог на вмененный доход для отдельных видов деятельности</t>
  </si>
  <si>
    <t>1 05 03010 01 0000 110</t>
  </si>
  <si>
    <t>Единый сельскохозяйственный налог</t>
  </si>
  <si>
    <t>1 05 04020 02 0000 110</t>
  </si>
  <si>
    <t>1 06 00000 00 0000 000</t>
  </si>
  <si>
    <t>Налоги на имущество</t>
  </si>
  <si>
    <t>1 06  06033 05 0000 110</t>
  </si>
  <si>
    <t>1 07 00000 00 0000 000</t>
  </si>
  <si>
    <t>Налоги,сборы и регулярные платежи за пользование природными ресурсами</t>
  </si>
  <si>
    <t>Налоговые и неналоговые доходы/ Налоги, сборы и регулярные платежи за пользование природными ресурсами</t>
  </si>
  <si>
    <t>1 07 01020 01 0000 110</t>
  </si>
  <si>
    <t>Налог на добычу общераспространеных полезных ископаемых</t>
  </si>
  <si>
    <t>1 08 00000 00 0000 000</t>
  </si>
  <si>
    <t>Государственная пошлина</t>
  </si>
  <si>
    <t>Налоговые и неналоговые доходы/ государственная пошлина</t>
  </si>
  <si>
    <t>1 08 03010 01 0000 110</t>
  </si>
  <si>
    <t>1 11 00000 00 0000 000</t>
  </si>
  <si>
    <t>Доходы от использования имущества, находящегося в государственной и муниципальной собственности</t>
  </si>
  <si>
    <t>Налоговые и неналоговые доходы/Доходы от использования имущества, находящегося в государственной и муниципальной собственности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</si>
  <si>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</si>
  <si>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901</t>
  </si>
  <si>
    <t>1 11 05013 05 0000 120</t>
  </si>
  <si>
    <t>1 11 05025 05 0000 120</t>
  </si>
  <si>
    <t>Доходы,получаемые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</si>
  <si>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Налоговые и неналоговые доходы/Платежи при пользовании природными ресурсами</t>
  </si>
  <si>
    <t>048</t>
  </si>
  <si>
    <t>1 12 01010 01 0000 120</t>
  </si>
  <si>
    <t>1 12 01030 01 0000 120</t>
  </si>
  <si>
    <t>1 12 01070 01 0000 120</t>
  </si>
  <si>
    <t>1 13 00000 00 0000 000</t>
  </si>
  <si>
    <t>Доходы от оказания платных услуг (работ) и компенсации затрат государства</t>
  </si>
  <si>
    <t>Налоговые и неналоговые доходы/Доходы от оказания платных услуг (работ) и компенсации затрат государства</t>
  </si>
  <si>
    <t>Прочие доходы от от оказания платных услуг (работ) получателями средств бюджетов муниципальных районов</t>
  </si>
  <si>
    <t>903</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</si>
  <si>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</si>
  <si>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</si>
  <si>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1 14 00000 00 0000 000</t>
  </si>
  <si>
    <t>Доходы от продажи материальных и нематериальных активов</t>
  </si>
  <si>
    <t>Налоговые и неналоговые доходы/Доходы от  продажи материальных и нематериальных активов</t>
  </si>
  <si>
    <t>1 14 02053 05 0000 410</t>
  </si>
  <si>
    <t xml:space="preserve">Доходы от реализации иного имущества, находящегося в собственности муниципальных районов(за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</si>
  <si>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1 16 00000 00 0000 000</t>
  </si>
  <si>
    <t>Штрафы,санкции, возмещение ущерба</t>
  </si>
  <si>
    <t>Муниципальное казенное учреждение Отдел образования Администрации Александровского района Томской области</t>
  </si>
  <si>
    <t>Администрация Александровского района Томской области</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</si>
  <si>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</si>
  <si>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</si>
  <si>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Субвенции на осуществление отдельных государственных полномочий по хранению, комплектованию, учету и использованию архивных документов, относящихся к собственности Томской области</t>
  </si>
  <si>
    <t>Субвенция на осуществление отдельных государственных полномочий по регистрации коллективных договоров</t>
  </si>
  <si>
    <t>Субвенция на осуществление отдельных государственных полномочий по расчету и предоставлению дотации поселениям Томской области за счет средств областного бюджета</t>
  </si>
  <si>
    <t>Субвенция на осуществление отдельных государственных полномочий по созданию и обеспечению деятельности административных комиссий в Томской области</t>
  </si>
  <si>
    <t>Межбюджетные трансферты на программые мероприятия</t>
  </si>
  <si>
    <t>Межбюджетные трансферты от сельских поселений направленные на обслуживание поселений в сфере молодежной политике</t>
  </si>
  <si>
    <t>Межбюджетные трансферты от сельских поселений направленные на обслуживание поселений в сфере музейного обслуживания населения</t>
  </si>
  <si>
    <t>Межбюджетные трансферты от сельских поселений направленные на обслуживание поселений в сфере физкультуры и спорта</t>
  </si>
  <si>
    <t>Прочие безвозмездные поступления в бюджеты муниципальных районов</t>
  </si>
  <si>
    <t>Федеральная служба по надзору в сфере природопользования</t>
  </si>
  <si>
    <t>Департамент финансов Томской области</t>
  </si>
  <si>
    <t>Департамент общего образования Томской области</t>
  </si>
  <si>
    <t>Департамент ЖКХ и государственного жилищного надзора Томской области</t>
  </si>
  <si>
    <t>Департамент по вопросам семьи и детей Томской области</t>
  </si>
  <si>
    <t>Департамент по молодежной политике, физической культуре и спорту Томской области</t>
  </si>
  <si>
    <t>Департамент транспорта, дорожной деятельности и связи Томской области</t>
  </si>
  <si>
    <t>Департамент по социально-экономическому развитию села Томской области</t>
  </si>
  <si>
    <t>Департамент тарифного регулирования Томской области</t>
  </si>
  <si>
    <t>Департамент здравоохранения Томской области</t>
  </si>
  <si>
    <t xml:space="preserve"> Налоговые и неналоговые доходы/штрафы, санкции, возмещение ущерба</t>
  </si>
  <si>
    <t>2 00 00000 00 0000 000</t>
  </si>
  <si>
    <t>Безвозмездные поступления</t>
  </si>
  <si>
    <t>Безвозмездные поступления/ Прочие субсидии</t>
  </si>
  <si>
    <t xml:space="preserve">Прочие безвозмездные поступления </t>
  </si>
  <si>
    <t>2 07 00000 00 0000 000</t>
  </si>
  <si>
    <t>806</t>
  </si>
  <si>
    <t>821</t>
  </si>
  <si>
    <t>828</t>
  </si>
  <si>
    <t>811</t>
  </si>
  <si>
    <t>841</t>
  </si>
  <si>
    <t>814</t>
  </si>
  <si>
    <t>813</t>
  </si>
  <si>
    <t>817</t>
  </si>
  <si>
    <t>804</t>
  </si>
  <si>
    <t>827</t>
  </si>
  <si>
    <t>839</t>
  </si>
  <si>
    <t>Доходы бюджетов бюджетной системы Российской Федерации от возврвта бюджетами бюджетной системы Российской Федерации и организациями остатков субсидий,субвенций и иных межбюджетных трансфертов, имеющих целевое назначение прошлых лет</t>
  </si>
  <si>
    <t>2 18 00000 00 0000 000</t>
  </si>
  <si>
    <t>Возврат  остатков субсидий, субвенций и иных межбюджетных трансфертов,имеющих целевое назначение, прошлых лет</t>
  </si>
  <si>
    <t>Администрация Александровского сельского поселения</t>
  </si>
  <si>
    <t>Иные межбюджетные трансферты</t>
  </si>
  <si>
    <t>Администрация Лукашкин-Ярского сельского поселения</t>
  </si>
  <si>
    <t>Администрация Назинского сельского поселения</t>
  </si>
  <si>
    <t>Администрация Северного сельского поселения</t>
  </si>
  <si>
    <t>Муниципальное казенное учреждение "Администрация Новоникольского сельского поселения"</t>
  </si>
  <si>
    <t>Муниципальное казенное учреждение "Администрация Октябрьского  сельского поселения"</t>
  </si>
  <si>
    <t>Безвозмездные поступления/ Субвенции бюджетам муниципальных районов на выполнение передаваемых полномочий субъектов Российской Федерации</t>
  </si>
  <si>
    <t>Безвозмездные поступления/Безвозмездные поступления от других бюджетов бюджетной системы Российской Федерации</t>
  </si>
  <si>
    <t>Субвенции бюджетам бюджетной системы Российской Федерации</t>
  </si>
  <si>
    <t>Субвенции бюджетам муниципальных районов на выполнение передаваемых полномочий субъектов Российской Федерации</t>
  </si>
  <si>
    <t>Безвозмездные поступления/ Субвенции бюджетам бюджетной системы Российской Федерации</t>
  </si>
  <si>
    <t>Безвозмездные поступления/Прочие безвозмездные поступления</t>
  </si>
  <si>
    <t>1 12 00000 00 0000 000</t>
  </si>
  <si>
    <t>Платежи при пользовании природными ресурсами</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</si>
  <si>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</si>
  <si>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</si>
  <si>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Безвозмездные поступления/Субсидии бюджетам бюджетной системы Российской Федерации (межбюджетные субсидии)</t>
  </si>
  <si>
    <t>Субсидия местным бюджетам на компенсацию расходов по организации электроснабжения от дизельных электростанций</t>
  </si>
  <si>
    <t>Безвозмездные поступления/ Иные  межбюджетные трансферты передаваемые бюджетам</t>
  </si>
  <si>
    <t>Безвозмездные поступления/Иные межбюджетные трансферты</t>
  </si>
  <si>
    <t>Безвозмездные поступления/ Прочие  межбюджетные трансферты передаваемые бюджетам</t>
  </si>
  <si>
    <t xml:space="preserve"> Прочие  межбюджетные трансферты передаваемые бюджетам</t>
  </si>
  <si>
    <t>1 11 05075 05 0000 120</t>
  </si>
  <si>
    <t>Прочие субсидии</t>
  </si>
  <si>
    <t>Доходы,получаемые в виде арендной платы за земельные участки, государственная собственность на которые не рзграничена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</si>
  <si>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</si>
  <si>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1 05 01010 01 0000 110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</si>
  <si>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</si>
  <si>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</si>
  <si>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Доходы от сдачи в аренду имущества, составляющего казну муниципальных районов (за исключение земельных участков)</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</si>
  <si>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</si>
  <si>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</si>
  <si>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бюджетов бюджетной системы Российской Федерации от возврвта бюджетами бюджетной системы Российской Федерации и организациями остатков субсидий,субвенций и иных межбюджетных трансфертов, имеющих целевое назначение прошлых лет/Доходы от возврата межбюджетных трансфертов</t>
  </si>
  <si>
    <t>Субвенции бюджетам на содержание ребенка в семье опекуна и приемной семье, а также вознаграждение, причитающееся приемному родителю</t>
  </si>
  <si>
    <t xml:space="preserve">ВСЕГО </t>
  </si>
  <si>
    <t>Налоговые и неналоговые доходы/ налоги на имущество</t>
  </si>
  <si>
    <t>Безвозмездные поступления/Дотации бюджетам бюджетной системы Российской Федерации</t>
  </si>
  <si>
    <t>2 02 25497 05 0000 150</t>
  </si>
  <si>
    <t>2 02 25527 05 0000 150</t>
  </si>
  <si>
    <t>2 02 20000 00 0000 150</t>
  </si>
  <si>
    <t>2 02 25519 05 0000 150</t>
  </si>
  <si>
    <t>2 02 29999 00 0000 150</t>
  </si>
  <si>
    <t>2 02 29999 05 0000 150</t>
  </si>
  <si>
    <t>2 02 30000 00 0000 150</t>
  </si>
  <si>
    <t>2 02 30024 05 0000 150</t>
  </si>
  <si>
    <t>2 02 30027 00 0000 150</t>
  </si>
  <si>
    <t>2 02 30027 05 0000 150</t>
  </si>
  <si>
    <t>2 02 35082 05 0000 150</t>
  </si>
  <si>
    <t>2 02 35118 05 0000 150</t>
  </si>
  <si>
    <t>2 02 35120 05 0000 150</t>
  </si>
  <si>
    <t>2 02 35260 05 0000 150</t>
  </si>
  <si>
    <t>2 02 40000 00 0000 150</t>
  </si>
  <si>
    <t>202 40014 05 0000 150</t>
  </si>
  <si>
    <t>2 02 40014 05 0000 150</t>
  </si>
  <si>
    <t>2 02 49999 05 0000 150</t>
  </si>
  <si>
    <t>2 07 05030 05 0000 150</t>
  </si>
  <si>
    <t>2.19.60010.05.0000.150</t>
  </si>
  <si>
    <t>1 09 00000 00 0000 000</t>
  </si>
  <si>
    <t>Задолженность и перерасчеты по отмененным налогам и сбора, и иным обязательным платежам</t>
  </si>
  <si>
    <t>840</t>
  </si>
  <si>
    <t>Департамент по развитию инновационной и предпринимательской деятельности Томской области</t>
  </si>
  <si>
    <t>2 02 15002 05 0000 150</t>
  </si>
  <si>
    <t>2 02 15001 05 0000 150</t>
  </si>
  <si>
    <t>2 02 10000 00 0000 150</t>
  </si>
  <si>
    <t>2 02 00000 00 0000 150</t>
  </si>
  <si>
    <t>Департамент охотничьего и рыбного хозяйства Томской области</t>
  </si>
  <si>
    <t>831</t>
  </si>
  <si>
    <t>818</t>
  </si>
  <si>
    <t>Субвенция на осуществление управленческих функций органами местного самоуправления на проведение мероприятий по регулированию численности безнадзорных животных</t>
  </si>
  <si>
    <t>2 02 45303 05 0000 150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</si>
  <si>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государственным и муниципальным образовательных организаций</t>
  </si>
  <si>
    <t>1 16 01053 01 9000 140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</si>
  <si>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</si>
  <si>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825</t>
  </si>
  <si>
    <t>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</si>
  <si>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</si>
  <si>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</si>
  <si>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</si>
  <si>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</si>
  <si>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1 16 01083 01 0037 140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</si>
  <si>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</si>
  <si>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</si>
  <si>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1 16 01153 01 0005 140</t>
  </si>
  <si>
    <t>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</si>
  <si>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</si>
  <si>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</si>
  <si>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</si>
  <si>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</si>
  <si>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</si>
  <si>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</si>
  <si>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</si>
  <si>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</si>
  <si>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</si>
  <si>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</si>
  <si>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</si>
  <si>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1 16 10123 01 0051 140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</si>
  <si>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</si>
  <si>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Министерство внутренних дел Российской Федерации</t>
  </si>
  <si>
    <t>1 16 01073 01 0019 140</t>
  </si>
  <si>
    <t>1 16 01193 01 0007 140</t>
  </si>
  <si>
    <t>1 16 01113 01 9000 140</t>
  </si>
  <si>
    <t>2 02 25304 05 0000 150</t>
  </si>
  <si>
    <t>Департамент по культуре  Томской области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</si>
  <si>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</si>
  <si>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1 16 01053 01 0035 140</t>
  </si>
  <si>
    <t>838</t>
  </si>
  <si>
    <t>Департамент лесного хозяйства Томской области</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</si>
  <si>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</si>
  <si>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</si>
  <si>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1 16 11050 01 0000 140</t>
  </si>
  <si>
    <t>Департамент по культуре Томской области</t>
  </si>
  <si>
    <t>2 18 60010 05 0000 150</t>
  </si>
  <si>
    <t>1 11 07015 05 0000 120</t>
  </si>
  <si>
    <t>Доходы от пречисления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</si>
  <si>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20205 0 03100169604000 0 22 0001</t>
  </si>
  <si>
    <t>Департамент ветеринарии Томской области</t>
  </si>
  <si>
    <t>1 16 01203 01 0010 140</t>
  </si>
  <si>
    <t>Департамент по вопросам сеиьи и детей Томской области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</si>
  <si>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</si>
  <si>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1 16 01053 01 0351 140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</si>
  <si>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</si>
  <si>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</si>
  <si>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</si>
  <si>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1 16 01063 01 0101 140</t>
  </si>
  <si>
    <t>1 16 01173 01 0008 140</t>
  </si>
  <si>
    <t>Административные штрафы,установленные Главой 17Кодекса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воспрепятствованиезаконной деятельности должностноголица органа, уполномоченногона осуществление функций по принудительному исполнению исполнительных документов и обеспечению установленного порядка деятельности судов)</t>
  </si>
  <si>
    <t>1 16 01173 01 9000 140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</si>
  <si>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</si>
  <si>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</si>
  <si>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1 16 01193 01 0401 140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</si>
  <si>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</si>
  <si>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</si>
  <si>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Администрации муниципальных образований</t>
  </si>
  <si>
    <t>188</t>
  </si>
  <si>
    <t>Субсидия для приобретения оборудования для малобюджетных спортивных площадок по месту жительства и учебы в муниципальных образованиях</t>
  </si>
  <si>
    <t>Субсидия на обеспечение участия спортивных сборных команд муниципальных районов и городских округов Томской области в официальных региональных спортивных , физкультурных мероприятий , проводимых на территории Томской области</t>
  </si>
  <si>
    <t>Субсидия на обеспечение условий для развития физической культуры и массового спорта</t>
  </si>
  <si>
    <t>Субсидия на достижение целевых показателей по плану мероприятий ("дорожная карта") "Изменения в сфере образования Томской области ", в части повышения заработной платы педагогических работников муниципальных учреждений культуры дополнительного образования детей</t>
  </si>
  <si>
    <t>Субсидия на достижение целевых показателей по плану мероприятий ("дорожная карта") "Изменения в сфере образования Томской области ", в части повышения заработной платы педагогических работников муниципальных организаций дополнительного образования детей</t>
  </si>
  <si>
    <t>Субсидия на достижение целевых показателей по плану мероприятий ("дорожной карте") "Изменение в сфере культуры, направленные на повышение её эффективности в части повышения заработной платы работников культуры муниципальных учреждений культуры"</t>
  </si>
  <si>
    <t>Субсидия на оплату труда руководителям и специалистам муниципальных учреждений культуры и искусства в части надбавок и доплат к тарифной ставке (должностному окладу)</t>
  </si>
  <si>
    <t>Субсидии на организацию транспортного обслуживания населения воздушным транспортом в границах МР</t>
  </si>
  <si>
    <t>Субсидия на организацию отдыха детей в каникулярное время</t>
  </si>
  <si>
    <t>Субвенция на предоставления бесплатной методической, психолого-педагогической , диагностической и консультативной помощи, в том числе в дошкольных образовательных организациях и общеобразовательных организациях,если в них созданы соответствующие консультационные центры, родителям(законным представителям) несовершеннолетних обучающихся, обеспечивающих получениеидетьми дошкольного образования в форме семейного образования</t>
  </si>
  <si>
    <t>Субвенция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пригородном и междугородном сообщении (кроме железнодорожного транспорта) по городским, пригородным и междугородным муниципальным маршрутам</t>
  </si>
  <si>
    <t>Департамент финансово-ресурсного обеспечения  Администрации Томской области</t>
  </si>
  <si>
    <t>Субвенции местным бюджетам на обеспечение государственных гарантий реализации прав на получение общедоступногои бесплатного дошкольного образования в дошкольных образовательных организациях</t>
  </si>
  <si>
    <t>Субвенция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а также обеспечение дополнительного образования детей в муниципальных общеобразовательных организациях</t>
  </si>
  <si>
    <t>Субвенция на осуществление отдельных государственных полномочий по поддержкес/х производства(поддержка малых форм хозяйствования)</t>
  </si>
  <si>
    <t>Субвенция на осуществление отдельных государственных полномочий по организации и осуществлению деятельности по опеке и попечительству несовершеннолетних</t>
  </si>
  <si>
    <t>Субвенция на осуществление отдельных государственных полномочий на обеспечение одеждой, обувью, мягким инвентарем, оборудованием и единовременным денежным пособием детей сирот и детей, оставшихся без попечения родителей, а также лиц из числа детей - сирот и детей, оставшихся без попечения родителей, - выпускников образовательных учреждений, находящихся (находившихся) под опекой (попечительством) в приемных семьях, и выпускников негосударственных общеобразовательных учреждений, находящихся (находившихся) под опекой (попечительством), в приемных семьях</t>
  </si>
  <si>
    <t>2 18 05010 05 0000 150</t>
  </si>
  <si>
    <t>1 13 01995 05 0000 130</t>
  </si>
  <si>
    <t>1 13 02065 05 0000 130</t>
  </si>
  <si>
    <t>1 13 02995 05 0000 130</t>
  </si>
  <si>
    <t>на 2026 год</t>
  </si>
  <si>
    <t>1 16 01133 01 9000 140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</si>
  <si>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</si>
  <si>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1 16 01153 01 9000 140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</si>
  <si>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</si>
  <si>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1 16 01203 01 0012 140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</si>
  <si>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</si>
  <si>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1 16 11064 01 0000 140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</si>
  <si>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</si>
  <si>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</si>
  <si>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</si>
  <si>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</si>
  <si>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учебными комплектами в соответствии с федеральными госудаствтенными образовательными стандартами муниципальных общеобразовательных организаций в 2023 году</t>
  </si>
  <si>
    <t>Субсидии на обеспечение обучающихся с ограниченными возможностями здоровья, не проживающих в муниципальнх образовательнх организациях, осуществляющих образовательную деятельность по основным общеобразовательным программам, беплатным двухразовым питанием.</t>
  </si>
  <si>
    <t>Субвенции на выплату надбавок к тарифной ставке(должностному окладу) педагогическим работникам муниципальных образовательных организаций</t>
  </si>
  <si>
    <t>Субвенция на организацию мероприятий при осуществлении деятельности по обращению с животными без владельцев</t>
  </si>
  <si>
    <t>Субвенция на осуществление государственных полномочий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t>
  </si>
  <si>
    <t>Субвенция на осуществление отдельных государственных полномочий по организации и осуществлению деятельности по опеке и попечительству совершеннолетних</t>
  </si>
  <si>
    <t>Субвенция на осуществление отдельных государственных полномочий по созданию и обеспечению деятельности комиссий по делам несовершеннолетних и защите их прав</t>
  </si>
  <si>
    <t>Субвенция на осуществление отдельных полномочий по поддержке сельскохозяйственного производства в том числе на (осуществление управленческих функций органов местного самоуправления)</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</si>
  <si>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</si>
  <si>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</si>
  <si>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На обеспечение деятельности КРУ</t>
  </si>
  <si>
    <t>На обеспечение деятельности отрасли культуры</t>
  </si>
  <si>
    <t>На осуществление части полномочий по решению вопросов местного значения в соответствии  с заключенными соглашениям</t>
  </si>
  <si>
    <t>Межбюджетные трансферты на достижение целевых показателей по плану мероприятий ("Дорожная карта) "Изменения в сфере образования Томской области ," в части повышения заработной платы педагогических работников муниципальных общеобразовательных организаций</t>
  </si>
  <si>
    <t>Межбюджетные трансферты на достижение целевых показателей по плану мероприятий ("дорожная карта") "Изменения в сфере образования Томской области" в части повышение заработной платы педагогических работников муниципальных учреждений дошкольных образовательных учреждений</t>
  </si>
  <si>
    <t>Организация перевозок тел (останков) умерших или погибших в места проведения патологоанатомического вскрытия, судебно-медицинской экспертизы</t>
  </si>
  <si>
    <t>Мероприятия по обеспечению населения Томской области чистой водой (поставка ВОК)</t>
  </si>
  <si>
    <t>Муниципальное казённое учреждение  "Администрация Новоникольского сельского поселения"</t>
  </si>
  <si>
    <t>Возврат остатков Субсидия на достижение целевых показателей по плану мероприятий ("дорожной карте") "Изменение в сфере культуры, направленные на повышение её эффективности в части повышения заработной платы работников культуры муниципальных учреждений культуры"</t>
  </si>
  <si>
    <t>Возврат остатков Субсидия на организацию отдыха детей в каникулярное время</t>
  </si>
  <si>
    <t>Возврат остатков Субвенция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пригородном и междугородном сообщении (кроме железнодорожного транспорта) по городским, пригородным и междугородным муниципальным маршрутам</t>
  </si>
  <si>
    <t>1 12 01041 01 0000 120</t>
  </si>
  <si>
    <t>Департамент финансово-ресурсного обеспечения Администрации Томской области</t>
  </si>
  <si>
    <t>на 2025 год</t>
  </si>
  <si>
    <t>РЕЕСТР ИСТОЧНИКОВ ДОХОДОВ БЮДЖЕТА МО "АЛЕКСАНДРОВСКИЙ РАЙОН"                                                                                                            
на 2024 год и плановый период 2025 -2027 годов</t>
  </si>
  <si>
    <t>Прогноз доходов бюджета 
на 2024год</t>
  </si>
  <si>
    <t>Кассовое поступление 
(по состоянию на 01.10.2024)</t>
  </si>
  <si>
    <t>Оценка исполнения 2024 года</t>
  </si>
  <si>
    <t>на 2027 год</t>
  </si>
  <si>
    <t>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</si>
  <si>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</si>
  <si>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Муниципальное казенное учреждение "Редакция газеты "Северянка"</t>
  </si>
  <si>
    <t>Комитет по обеспечению деятельности мировых судей Томской области</t>
  </si>
  <si>
    <t>1 16 01083 01 0028 140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</si>
  <si>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</si>
  <si>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</si>
  <si>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1 16 01173 01 0007 140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</si>
  <si>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</si>
  <si>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</si>
  <si>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076</t>
  </si>
  <si>
    <t>Федеральное агентство по рыболовству</t>
  </si>
  <si>
    <t>1 16 01063 01 9000 140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</si>
  <si>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</si>
  <si>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Платежи, уплачиваемые в целях возмещения вреда, причиняемого автомобильным дорогам местного значения тяжеловесными транспортными средствами</t>
  </si>
  <si>
    <t>1 16 10032 05 0000 140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</si>
  <si>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</si>
  <si>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1 17 01050 05 0000 180</t>
  </si>
  <si>
    <t>Муниципальное казенное учреждение Редакция газеты "Северянка"</t>
  </si>
  <si>
    <t>908</t>
  </si>
  <si>
    <t>Невыясненные поступления, зачисляемые в бюджеты муниципальных районов</t>
  </si>
  <si>
    <t>816</t>
  </si>
  <si>
    <t>Департамент образования Томской области</t>
  </si>
  <si>
    <t>2 02 25171 05 0000 150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</si>
  <si>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</si>
  <si>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Департамент строительства Томской области</t>
  </si>
  <si>
    <t>Субсидии бюджетам муниципальных районов на реализацию мероприятий по обеспечению жильем молодых семей</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</si>
  <si>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</si>
  <si>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</si>
  <si>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поддержку отрасли культуры</t>
  </si>
  <si>
    <t>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t>
  </si>
  <si>
    <t>Мероприятия по обеспечению доступа к воде питьевого качества населения сельских территорий</t>
  </si>
  <si>
    <t>Департамен образования Томской области</t>
  </si>
  <si>
    <t>Субсидия на обеспечение пожарной безопасности в муниципальных образовательных организациях</t>
  </si>
  <si>
    <t>822</t>
  </si>
  <si>
    <t>Cубсидия на капитальный ремонт и (или) ремонт автомобильных дорог общего пользования местного значения</t>
  </si>
  <si>
    <t>Субсидии на компенсацию расходов за электроэнергию предприятиям рыбохозяйственного комплекса</t>
  </si>
  <si>
    <t>847</t>
  </si>
  <si>
    <t>Департамент спорта  Томской области</t>
  </si>
  <si>
    <t>Департамент труда и занятости населения Томской области</t>
  </si>
  <si>
    <t>Субвенция на ежемесячную выплату денежных средств опекунам (попечителям) на содержание детей и обеспечение денежными средствами лиц из числа детей-сирот и детей оставшихся без попечения родителей, находившихся под опекой( попечительством), в приемной семье и продолжающих обучение в муниципальных общеобразовательных организациях.</t>
  </si>
  <si>
    <t>Субвенция по изменению, дополнению списков кандидатов в присяжные заседатели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</si>
  <si>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субъекта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</si>
  <si>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</si>
  <si>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906</t>
  </si>
  <si>
    <t>907</t>
  </si>
  <si>
    <t>902</t>
  </si>
  <si>
    <t>На осуществление части полномочий по решению вопросов местного значения в соответствии с заключенными соглашениями</t>
  </si>
  <si>
    <t xml:space="preserve">межбюджетные трансферты на проезд по направлениям врачей в медицинские организации, расположенные на территории Томской области, оказывающие специализированную медицинскую помощь, лиц, проживающих в р-х Крайнего Севера и приравненных к ним местностях, при отсутствии круглогодичного транспортного наземного сообщения с обл-м центром, а также лиц, сопровождающих указанных лиц в случаях, если последние не достигли восемнадцатилетнего возраста, либо являются инвалидами по слуху и зрению одновременно, либо являются инвалидами, имеющими стойкие расстройства функции зрения или самостоятельного передвижения </t>
  </si>
  <si>
    <t>Обеспечение одноразовым бесплатным питанием обучающихся в муниципальных общеобразовательных организациях, указанных в пункте 4 части 1 статьи 4 Закона Томской области от 5 июня 2024 года№ 47-ОЗ "О дополнительных мерах социальной поддержки многодетных семей"</t>
  </si>
  <si>
    <t>На выплату ежемесячной стипендии Губернатора Томской области молодым учителям областных государственных и муниципальных образовательных организаций Томской области</t>
  </si>
  <si>
    <t>Частичная оплата стоимости питания отдельных категорий обучающихся в муниципальных общеобразовательных организациях Томской области, за исключением обучающихся с ОВЗ, обучающихся по образовательным программам начального общего образования и обучающихся, указанных в пункте 4 части1 статьи 4 Закона Томской области от 5 июня 2024 года № 47-ОЗ "О дополнительных мерах социальной поддержки многодетных семей"</t>
  </si>
  <si>
    <t>845</t>
  </si>
  <si>
    <t>Департамент защиты населения и территории Томской области</t>
  </si>
  <si>
    <t>Оказание помощи малоимущим, многодетным семьям и семьям, находящимся в трудной жизненной ситуации, по установке и обслуживанию автономных дымовых пожарн</t>
  </si>
  <si>
    <t>Межбюджетные трансферты из резервного фонда финансирования непредвиденных расходов</t>
  </si>
  <si>
    <t>Средства по итогам областного ежегодного конкурса на лучшее муниципальное образование Томской области по профилактике правонарушений</t>
  </si>
  <si>
    <t xml:space="preserve">Администрация Северного сельского поселения </t>
  </si>
  <si>
    <t>Субсидия бюджетам на комплектование книжных фондов библиотек муниципальных образований</t>
  </si>
  <si>
    <t>Муниципальное казённое учреждение  отдел образования Администрации Александровского района Томской области</t>
  </si>
  <si>
    <t>Автономные бюджетные учреждения</t>
  </si>
  <si>
    <t>Содержание приемных семей, включающее в себя денежные средства приемным семьям на содержание детей, и ежемесячную выплату вознаграждения, причитающегося приемным родителям</t>
  </si>
  <si>
    <t>Департамент природных ресурсов и охраны окружающей среды Томской области</t>
  </si>
  <si>
    <t>Разработка проектной документации на объекты муниципальной собственности в сфере обращения с твердыми коммунальными отходами</t>
  </si>
  <si>
    <t>2 02 35082 00 0000 150</t>
  </si>
  <si>
    <t>2 02 35118 00 0000 150</t>
  </si>
  <si>
    <t>2 02 35120 00 0000 150</t>
  </si>
  <si>
    <t xml:space="preserve">Налог, взимаемый в связи с применением патентной системы налогообложения, зачисляемый в бюджеты муниципальных районов </t>
  </si>
  <si>
    <t>10101 0 00100169604000 0 25 0001</t>
  </si>
  <si>
    <t>10301 0 00200169604000 0 25 0001</t>
  </si>
  <si>
    <t>10301 0 00200269604000 0 25 0001</t>
  </si>
  <si>
    <t>10301 0 00200369604000 0 25 0001</t>
  </si>
  <si>
    <t>10301 0 00200469604000 0 25 0001</t>
  </si>
  <si>
    <t>10501 0 00300169604000 0 25 0001</t>
  </si>
  <si>
    <t>Налог, взимаемый с налогоплательщиков, выбравших в качестве объекта налогообложения</t>
  </si>
  <si>
    <t>10502 0 00300269604000 0 25 0001</t>
  </si>
  <si>
    <t>10502 0 00600169604000 0 25 0001</t>
  </si>
  <si>
    <t>10502 0 00500169604000 0 25 0001</t>
  </si>
  <si>
    <t>10502 0 00400169604000 0 25 0001</t>
  </si>
  <si>
    <t>Земельный налог с организаций, обладающих земельным участком, расположенным в границах межселенных территорий</t>
  </si>
  <si>
    <t>11105 0 01000169604000 0 25 0001</t>
  </si>
  <si>
    <t>11105 0 01000269604000 0 25 0001</t>
  </si>
  <si>
    <t>11105 0 01000369604000 0 25 0001</t>
  </si>
  <si>
    <t>11105 0 01000469604000 0 25 0001</t>
  </si>
  <si>
    <t>11201 0 01100169604000 0 25 0001</t>
  </si>
  <si>
    <t>11201 0 01100269604000 0 25 0001</t>
  </si>
  <si>
    <t>11201 0 01100369604000 0 25 0001</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</si>
  <si>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</si>
  <si>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</si>
  <si>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</si>
  <si>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</si>
  <si>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11201 0 01100469604000 0 25 0001</t>
  </si>
  <si>
    <t>11305 0 01200169604000 0 25 0001</t>
  </si>
  <si>
    <t>11305 0 01200269604000 0 25 0001</t>
  </si>
  <si>
    <t>11305 0 01200369604000 0 25 0001</t>
  </si>
  <si>
    <t>11305 0 01200469604000 0 25 0001</t>
  </si>
  <si>
    <t>11405 0 01300169604000 0 25 0001</t>
  </si>
  <si>
    <t>11405 0 01300269604000 0 25 0001</t>
  </si>
  <si>
    <t>11601 0 01400169604000 0 25 0001</t>
  </si>
  <si>
    <t>11601 0 01400269604000 0 25 0001</t>
  </si>
  <si>
    <t>11601 0 01400369604000 0 25 0001</t>
  </si>
  <si>
    <t>11601 0 01403969604000 0 25 0001</t>
  </si>
  <si>
    <t>11601 0 01400469604000 0 25 0001</t>
  </si>
  <si>
    <t>11601 0 01400569604000 0 25 0001</t>
  </si>
  <si>
    <t>11601 0 01400669604000 0 25 0001</t>
  </si>
  <si>
    <t>11601 0 01400769604000 0 25 0001</t>
  </si>
  <si>
    <t>11601 0 01400869604000 0 25 0001</t>
  </si>
  <si>
    <t>11601 0 01400969604000 0 25 0001</t>
  </si>
  <si>
    <t>11601 0 01401069604000 0 25 0001</t>
  </si>
  <si>
    <t>11601 0 01401169604000 0 25 0001</t>
  </si>
  <si>
    <t>11601 0 01401269604000 0 25 0001</t>
  </si>
  <si>
    <t>11601 0 01401369604000 0 25 0001</t>
  </si>
  <si>
    <t>11601 0 01401469604000 0 25 0001</t>
  </si>
  <si>
    <t>11601 0 01401569604000 0 25 0001</t>
  </si>
  <si>
    <t>11601 0 01401669604000 0 25 0001</t>
  </si>
  <si>
    <t>11601 0 01401769604000 0 25 0001</t>
  </si>
  <si>
    <t>11601 0 01401869604000 0 25 0001</t>
  </si>
  <si>
    <t>11601 0 01401969604000 0 25 0001</t>
  </si>
  <si>
    <t>11601 0 01402069604000 0 25 0001</t>
  </si>
  <si>
    <t>11601 0 01402169604000 0 25 0001</t>
  </si>
  <si>
    <t>11601 0 01402269604000 0 25 0001</t>
  </si>
  <si>
    <t>11601 0 01402369604000 0 25 0001</t>
  </si>
  <si>
    <t>11601 0 01402469604000 0 25 0001</t>
  </si>
  <si>
    <t>11601 0 01402569604000 0 25 0001</t>
  </si>
  <si>
    <t>11601 0 01402669604000 0 25 0001</t>
  </si>
  <si>
    <t>11601 0 01402769604000 0 25 0001</t>
  </si>
  <si>
    <t>11601 0 01402869604000 0 25 0001</t>
  </si>
  <si>
    <t>11601 0 01402969604000 0 25 0001</t>
  </si>
  <si>
    <t>11601 0 01403069604000 0 25 0001</t>
  </si>
  <si>
    <t>11601 0 01403169604000 0 25 0001</t>
  </si>
  <si>
    <t>11601 0 01403269604000 0 25 0001</t>
  </si>
  <si>
    <t>11601 0 01403369604000 0 25 0001</t>
  </si>
  <si>
    <t>11601 0 01403469604000 0 25 0001</t>
  </si>
  <si>
    <t>11601 0 01403569604000 0 25 0001</t>
  </si>
  <si>
    <t>11601 0 01403669604000 0 25 0001</t>
  </si>
  <si>
    <t>11601 0 01403769604000 0 25 0001</t>
  </si>
  <si>
    <t>11601 0 01403869604000 0 25 0001</t>
  </si>
  <si>
    <t>20205 0 01500169604000 0 25 0001</t>
  </si>
  <si>
    <t>20205 0 01600169604000 0 25 0001</t>
  </si>
  <si>
    <t>20205 0 01600269604000 0 25 0001</t>
  </si>
  <si>
    <t>20205 0 01500269604000 0 25 0001</t>
  </si>
  <si>
    <t>20205 0 01600369604000 0 25 0001</t>
  </si>
  <si>
    <t>20205 0 01600469604000 0 25 0001</t>
  </si>
  <si>
    <t>20205 0 01600569604000 0 25 0001</t>
  </si>
  <si>
    <t>20205 0 01600669604000 0 25 0001</t>
  </si>
  <si>
    <t>20205 0 01600769604000 0 25 0001</t>
  </si>
  <si>
    <t>20205 0 01700169604000 0 25 0001</t>
  </si>
  <si>
    <t>20205 0 01700269604000 0 25 0001</t>
  </si>
  <si>
    <t>20205 0 01700369604000 0 25 0001</t>
  </si>
  <si>
    <t>20205 0 01700469604000 0 25 0001</t>
  </si>
  <si>
    <t>20205 0 01700569604000 0 25 0001</t>
  </si>
  <si>
    <t>20205 0 01700669604000 0 25 0001</t>
  </si>
  <si>
    <t>20205 0 01700769604000 0 25 0001</t>
  </si>
  <si>
    <t>20205 0 01700869604000 0 25 0001</t>
  </si>
  <si>
    <t>20205 0 01700969604000 0 25 0001</t>
  </si>
  <si>
    <t>20205 0 01701069604000 0 25 0001</t>
  </si>
  <si>
    <t>20205 0 01701169604000 0 25 0001</t>
  </si>
  <si>
    <t>20205 0 01701269604000 0 25 0001</t>
  </si>
  <si>
    <t>20205 0 01701369604000 0 25 0001</t>
  </si>
  <si>
    <t>20205 0 01701469604000 0 25 0001</t>
  </si>
  <si>
    <t>20205 0 01701569604000 0 25 0001</t>
  </si>
  <si>
    <t>20205 0 01701669604000 0 25 0001</t>
  </si>
  <si>
    <t>20205 0 01701769604000 0 25 0001</t>
  </si>
  <si>
    <t>20205 0 01701869604000 0 25 0001</t>
  </si>
  <si>
    <t>20205 0 01701969604000 0 25 0001</t>
  </si>
  <si>
    <t>20205 0 01800169604000 0 25 0001</t>
  </si>
  <si>
    <t>20205 0 01800269604000 0 25 0001</t>
  </si>
  <si>
    <t>20205 0 01800369604000 0 25 0001</t>
  </si>
  <si>
    <t>20205 0 01800469604000 0 25 0001</t>
  </si>
  <si>
    <t>20205 0 01800569604000 0 25 0001</t>
  </si>
  <si>
    <t>20205 0 01800669604000 0 25 0001</t>
  </si>
  <si>
    <t>20205 0 01800769604000 0 25 0001</t>
  </si>
  <si>
    <t>20205 0 01800869604000 0 25 0001</t>
  </si>
  <si>
    <t>20205 0 01800969604000 0 25 0001</t>
  </si>
  <si>
    <t>20205 0 01801069604000 0 25 0001</t>
  </si>
  <si>
    <t>20205 0 01801169604000 0 25 0001</t>
  </si>
  <si>
    <t>20205 0 01801269604000 0 25 0001</t>
  </si>
  <si>
    <t>20205 0 01801369604000 0 25 0001</t>
  </si>
  <si>
    <t>20205 0 01801469604000 0 25 0001</t>
  </si>
  <si>
    <t>20205 0 01801569604000 0 25 0001</t>
  </si>
  <si>
    <t>20205 0 01801669604000 0 25 0001</t>
  </si>
  <si>
    <t>20205 0 01801769604000 0 25 0001</t>
  </si>
  <si>
    <t>20205 0 01801869604000 0 25 0001</t>
  </si>
  <si>
    <t>20205 0 01900169604000 0 25 0001</t>
  </si>
  <si>
    <t>20205 0 01900269604000 0 25 0001</t>
  </si>
  <si>
    <t>20205 0 02000169604000 0 25 0001</t>
  </si>
  <si>
    <t>20205 0 02100169604000 0 25 0001</t>
  </si>
  <si>
    <t>20205 0 02200169604000 0 25 0001</t>
  </si>
  <si>
    <t>20205 0 02300169604000 0 25 0001</t>
  </si>
  <si>
    <t>Субвенция  на осуществление первичного воинского учета на территориях,где отсутствуют военные комиссариаты</t>
  </si>
  <si>
    <t>20205 0 02300269604000 0 25 0001</t>
  </si>
  <si>
    <t>20205 0 02300369604000 0 25 0001</t>
  </si>
  <si>
    <t>20205 0 02300469604000 0 25 0001</t>
  </si>
  <si>
    <t>20205 0 02300569604000 0 25 0001</t>
  </si>
  <si>
    <t>20205 0 02300669604000 0 25 0001</t>
  </si>
  <si>
    <t>20205 0 02300769604000 0 25 0001</t>
  </si>
  <si>
    <t>20205 0 02300869604000 0 25 0001</t>
  </si>
  <si>
    <t>20205 0 02300969604000 0 25 0001</t>
  </si>
  <si>
    <t>20205 0 02301069604000 0 25 0001</t>
  </si>
  <si>
    <t>20205 0 02301169604000 0 25 0001</t>
  </si>
  <si>
    <t>20205 0 02301269604000 0 25 0001</t>
  </si>
  <si>
    <t>20205 0 02301369604000 0 25 0001</t>
  </si>
  <si>
    <t>20205 0 02301469604000 0 25 0001</t>
  </si>
  <si>
    <t>20205 0 02301569604000 0 25 0001</t>
  </si>
  <si>
    <t>20205 0 02316169604000 0 25 0001</t>
  </si>
  <si>
    <t>20205 0 02301769604000 0 25 0001</t>
  </si>
  <si>
    <t>20205 0 02301869604000 0 25 0001</t>
  </si>
  <si>
    <t>20205 0 02301969604000 0 25 0001</t>
  </si>
  <si>
    <t>20205 0 02302069604000 0 25 0001</t>
  </si>
  <si>
    <t>20205 0 02302169604000 0 25 0001</t>
  </si>
  <si>
    <t>20205 0 02302269604000 0 25 0001</t>
  </si>
  <si>
    <t>20205 0 02302369604000 0 25 0001</t>
  </si>
  <si>
    <t>20205 0 02302469604000 0 25 0001</t>
  </si>
  <si>
    <t>20205 0 02302569604000 0 25 0001</t>
  </si>
  <si>
    <t>20205 0 02302669604000 0 25 0001</t>
  </si>
  <si>
    <t>20205 0 02400169604000 0 25 0001</t>
  </si>
  <si>
    <t>20205 0 02500169604000 0 25 0001</t>
  </si>
  <si>
    <t>20205 0 02600169604000 0 25 0001</t>
  </si>
  <si>
    <t>20205 0 02600269604000 0 25 0001</t>
  </si>
  <si>
    <t>20205 0 02600369604000 0 25 0001</t>
  </si>
  <si>
    <t>20205 0 02600469604000 0 25 0001</t>
  </si>
  <si>
    <t>20205 0 02600569604000 0 25 0001</t>
  </si>
  <si>
    <t>20205 0 02600669604000 0 25 0001</t>
  </si>
  <si>
    <t>20205 0 02600769604000 0 25 0001</t>
  </si>
  <si>
    <t>20205 0 02600869604000 0 25 0001</t>
  </si>
  <si>
    <t>20205 0 02600969604000 0 25 0001</t>
  </si>
  <si>
    <t>20205 0 02601069604000 0 25 0001</t>
  </si>
  <si>
    <t>20705 0 02700169604000 0 25 0001</t>
  </si>
  <si>
    <t>21805 0 02800169604000 0 25 0001</t>
  </si>
  <si>
    <t>21805 0 02800269604000 0 25 0001</t>
  </si>
  <si>
    <t>21805 0 02800369604000 0 25 0001</t>
  </si>
  <si>
    <t>21805 0 02800469604000 0 25 0001</t>
  </si>
  <si>
    <t>21805 0 02800569604000 0 25 0001</t>
  </si>
  <si>
    <t>21805 0 02800669604000 0 25 0001</t>
  </si>
  <si>
    <t>Доходы бюджетов муниципальных районов от возврата бюджетными учреждениями остатков субсидий прошлых лет</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</si>
  <si>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</si>
  <si>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21905 0 02900169604000 0 25 0001</t>
  </si>
  <si>
    <t>21905 0 02900269604000 0 25 0001</t>
  </si>
  <si>
    <t>21905 0 02900369604000 0 25 0001</t>
  </si>
  <si>
    <t>21905 0 02900469604000 0 25 0001</t>
  </si>
  <si>
    <t>21905 0 02900569604000 0 25 0001</t>
  </si>
  <si>
    <t>21905 0 02900669604000 0 25 0001</t>
  </si>
  <si>
    <t>21905 0 02900769604000 0 25 0001</t>
  </si>
  <si>
    <t>21905 0 02900869604000 0 25 0001</t>
  </si>
  <si>
    <t>21905 0 02900969604000 0 25 0001</t>
  </si>
  <si>
    <t>21905 0 02901069604000 0 25 0001</t>
  </si>
  <si>
    <t>21905 0 02901169604000 0 25 0001</t>
  </si>
  <si>
    <t>21905 0 02901269604000 0 25 0001</t>
  </si>
  <si>
    <t>21905 0 02901369604000 0 25 0001</t>
  </si>
  <si>
    <t>21905 0 02901469604000 0 25 0001</t>
  </si>
  <si>
    <t>21905 0 02901569604000 0 25 0001</t>
  </si>
  <si>
    <t>21905 0 02901669604000 0 25 0001</t>
  </si>
  <si>
    <t>10605 0 00700169604000 0 25 0001</t>
  </si>
  <si>
    <t>10701 0 00800169604000 0 25 0001</t>
  </si>
  <si>
    <t>10801 0 00900169604000 0 25 0001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</si>
</sst>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2" formatCode="#,##0.0"/>
    <numFmt numFmtId="173" formatCode="?"/>
    <numFmt numFmtId="174" formatCode="#,##0.00&quot;р.&quot;"/>
    <numFmt numFmtId="180" formatCode="0.0"/>
  </numFmts>
  <fonts count="17" x14ac:knownFonts="1">
    <font>
      <sz val="11"/>
      <color theme="1"/>
      <name val="Calibri"/>
      <family val="2"/>
      <charset val="204"/>
      <scheme val="minor"/>
    </font>
    <font>
      <sz val="10"/>
      <name val="Arial Cyr"/>
      <charset val="204"/>
    </font>
    <font>
      <b/>
      <sz val="11"/>
      <name val="Times New Roman"/>
      <family val="1"/>
      <charset val="204"/>
    </font>
    <font>
      <sz val="10"/>
      <name val="Arial"/>
      <family val="2"/>
      <charset val="204"/>
    </font>
    <font>
      <b/>
      <sz val="13"/>
      <name val="Times New Roman CYR"/>
      <family val="1"/>
      <charset val="204"/>
    </font>
    <font>
      <b/>
      <sz val="10"/>
      <name val="Times New Roman CYR"/>
      <family val="1"/>
      <charset val="204"/>
    </font>
    <font>
      <sz val="12"/>
      <name val="Times New Roman"/>
      <family val="1"/>
      <charset val="204"/>
    </font>
    <font>
      <b/>
      <sz val="12"/>
      <name val="Times New Roman"/>
      <family val="1"/>
      <charset val="204"/>
    </font>
    <font>
      <sz val="11"/>
      <name val="Times New Roman"/>
      <family val="1"/>
      <charset val="204"/>
    </font>
    <font>
      <sz val="11"/>
      <name val="Arial Narrow"/>
      <family val="2"/>
      <charset val="204"/>
    </font>
    <font>
      <sz val="11"/>
      <name val="Arial Cyr"/>
      <charset val="204"/>
    </font>
    <font>
      <i/>
      <sz val="10"/>
      <name val="Times New Roman CYR"/>
      <charset val="204"/>
    </font>
    <font>
      <b/>
      <sz val="11"/>
      <name val="Arial Narrow"/>
      <family val="2"/>
      <charset val="204"/>
    </font>
    <font>
      <b/>
      <i/>
      <sz val="18"/>
      <name val="Times New Roman"/>
      <family val="1"/>
      <charset val="204"/>
    </font>
    <font>
      <sz val="11"/>
      <color theme="1"/>
      <name val="Times New Roman"/>
      <family val="1"/>
      <charset val="204"/>
    </font>
    <font>
      <sz val="12"/>
      <color theme="1"/>
      <name val="Times New Roman"/>
      <family val="1"/>
      <charset val="204"/>
    </font>
    <font>
      <b/>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110">
    <xf numFmtId="0" fontId="0" fillId="0" borderId="0" xfId="0"/>
    <xf numFmtId="0" fontId="4" fillId="0" borderId="0" xfId="0" applyFont="1" applyFill="1" applyBorder="1" applyAlignment="1">
      <alignment horizontal="center" wrapText="1"/>
    </xf>
    <xf numFmtId="0" fontId="0" fillId="0" borderId="0" xfId="0" applyFill="1"/>
    <xf numFmtId="0" fontId="2" fillId="0" borderId="1" xfId="1" applyFont="1" applyFill="1" applyBorder="1" applyAlignment="1">
      <alignment horizontal="center" vertical="center" wrapText="1"/>
    </xf>
    <xf numFmtId="0" fontId="14" fillId="0" borderId="0" xfId="0" applyFont="1" applyFill="1" applyAlignment="1">
      <alignment horizontal="center" vertical="center"/>
    </xf>
    <xf numFmtId="0" fontId="14" fillId="0" borderId="1" xfId="0" applyFont="1" applyFill="1" applyBorder="1" applyAlignment="1">
      <alignment horizontal="center"/>
    </xf>
    <xf numFmtId="0" fontId="0" fillId="0" borderId="0" xfId="0" applyFill="1" applyAlignment="1">
      <alignment horizontal="center"/>
    </xf>
    <xf numFmtId="0" fontId="6" fillId="0" borderId="1" xfId="1" applyFont="1" applyFill="1" applyBorder="1" applyAlignment="1">
      <alignment horizontal="center" vertical="center" wrapText="1"/>
    </xf>
    <xf numFmtId="49" fontId="6" fillId="0" borderId="1" xfId="0" applyNumberFormat="1" applyFont="1" applyBorder="1" applyAlignment="1">
      <alignment vertical="top" wrapText="1"/>
    </xf>
    <xf numFmtId="49" fontId="6" fillId="0" borderId="0" xfId="0" applyNumberFormat="1" applyFont="1" applyBorder="1" applyAlignment="1">
      <alignment horizontal="center" vertical="center" wrapText="1"/>
    </xf>
    <xf numFmtId="49" fontId="6" fillId="0" borderId="0" xfId="0" applyNumberFormat="1" applyFont="1" applyBorder="1" applyAlignment="1">
      <alignment vertical="top" wrapText="1"/>
    </xf>
    <xf numFmtId="0" fontId="15" fillId="0" borderId="1" xfId="0" applyFont="1" applyFill="1" applyBorder="1" applyAlignment="1">
      <alignment vertical="top"/>
    </xf>
    <xf numFmtId="0" fontId="15" fillId="0" borderId="1" xfId="0" applyFont="1" applyFill="1" applyBorder="1" applyAlignment="1">
      <alignment vertical="center"/>
    </xf>
    <xf numFmtId="0" fontId="15" fillId="0" borderId="1" xfId="0" applyFont="1" applyFill="1" applyBorder="1" applyAlignment="1">
      <alignment vertical="top" wrapText="1"/>
    </xf>
    <xf numFmtId="0" fontId="15" fillId="0" borderId="1" xfId="0" applyFont="1" applyFill="1" applyBorder="1" applyAlignment="1">
      <alignment horizontal="center" vertical="center" wrapText="1"/>
    </xf>
    <xf numFmtId="0" fontId="15" fillId="0" borderId="1" xfId="0" applyFont="1" applyFill="1" applyBorder="1" applyAlignment="1">
      <alignment vertical="center" wrapText="1"/>
    </xf>
    <xf numFmtId="0" fontId="6" fillId="0" borderId="1" xfId="1" applyFont="1" applyFill="1" applyBorder="1" applyAlignment="1">
      <alignment vertical="center" wrapText="1"/>
    </xf>
    <xf numFmtId="180" fontId="6" fillId="0" borderId="1" xfId="1" applyNumberFormat="1" applyFont="1" applyFill="1" applyBorder="1" applyAlignment="1">
      <alignment vertical="center" wrapText="1"/>
    </xf>
    <xf numFmtId="0" fontId="8" fillId="0" borderId="1" xfId="1" applyFont="1" applyFill="1" applyBorder="1" applyAlignment="1">
      <alignment vertical="center" wrapText="1"/>
    </xf>
    <xf numFmtId="49" fontId="8" fillId="0" borderId="1" xfId="1" applyNumberFormat="1" applyFont="1" applyFill="1" applyBorder="1" applyAlignment="1" applyProtection="1">
      <alignment vertical="center" wrapText="1"/>
    </xf>
    <xf numFmtId="174" fontId="8" fillId="0" borderId="1" xfId="1" applyNumberFormat="1" applyFont="1" applyFill="1" applyBorder="1" applyAlignment="1" applyProtection="1">
      <alignment vertical="center" wrapText="1"/>
    </xf>
    <xf numFmtId="1" fontId="8" fillId="0" borderId="1" xfId="0" applyNumberFormat="1" applyFont="1" applyFill="1" applyBorder="1" applyAlignment="1">
      <alignment vertical="center" wrapText="1"/>
    </xf>
    <xf numFmtId="49" fontId="2" fillId="0" borderId="1" xfId="0" applyNumberFormat="1" applyFont="1" applyFill="1" applyBorder="1" applyAlignment="1">
      <alignment vertical="center" wrapText="1"/>
    </xf>
    <xf numFmtId="49" fontId="2" fillId="0" borderId="1" xfId="1" applyNumberFormat="1" applyFont="1" applyFill="1" applyBorder="1" applyAlignment="1" applyProtection="1">
      <alignment vertical="center" wrapText="1"/>
    </xf>
    <xf numFmtId="174" fontId="2" fillId="0" borderId="1" xfId="1" applyNumberFormat="1" applyFont="1" applyFill="1" applyBorder="1" applyAlignment="1" applyProtection="1">
      <alignment vertical="center" wrapText="1"/>
    </xf>
    <xf numFmtId="0" fontId="2" fillId="0" borderId="1" xfId="1" applyFont="1" applyFill="1" applyBorder="1" applyAlignment="1">
      <alignment vertical="center" wrapText="1"/>
    </xf>
    <xf numFmtId="0" fontId="14" fillId="0" borderId="1" xfId="1" applyFont="1" applyFill="1" applyBorder="1" applyAlignment="1">
      <alignment vertical="center" wrapText="1"/>
    </xf>
    <xf numFmtId="49" fontId="8" fillId="0" borderId="1" xfId="0" applyNumberFormat="1" applyFont="1" applyBorder="1" applyAlignment="1">
      <alignment vertical="center" wrapText="1"/>
    </xf>
    <xf numFmtId="49" fontId="2" fillId="0" borderId="1" xfId="0" applyNumberFormat="1" applyFont="1" applyBorder="1" applyAlignment="1">
      <alignment vertical="center" wrapText="1"/>
    </xf>
    <xf numFmtId="0" fontId="8" fillId="2" borderId="1" xfId="1" applyFont="1" applyFill="1" applyBorder="1" applyAlignment="1">
      <alignment vertical="center" wrapText="1"/>
    </xf>
    <xf numFmtId="0" fontId="14" fillId="0" borderId="1" xfId="0" applyFont="1" applyFill="1" applyBorder="1" applyAlignment="1">
      <alignment vertical="center" wrapText="1"/>
    </xf>
    <xf numFmtId="49" fontId="8" fillId="0" borderId="1" xfId="0" applyNumberFormat="1" applyFont="1" applyBorder="1" applyAlignment="1" applyProtection="1">
      <alignment horizontal="left" vertical="center" wrapText="1"/>
    </xf>
    <xf numFmtId="0" fontId="0" fillId="0" borderId="0" xfId="0" applyFill="1" applyAlignment="1">
      <alignment wrapText="1"/>
    </xf>
    <xf numFmtId="0" fontId="8" fillId="0" borderId="1" xfId="1" applyFont="1" applyFill="1" applyBorder="1" applyAlignment="1">
      <alignment horizontal="center" vertical="center" wrapText="1"/>
    </xf>
    <xf numFmtId="1" fontId="8" fillId="0" borderId="1" xfId="1"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49" fontId="8" fillId="0" borderId="1" xfId="1"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0" fontId="14" fillId="0" borderId="1" xfId="0" applyFont="1" applyFill="1" applyBorder="1" applyAlignment="1">
      <alignment wrapText="1"/>
    </xf>
    <xf numFmtId="0" fontId="8" fillId="0" borderId="1" xfId="0" applyFont="1" applyFill="1" applyBorder="1" applyAlignment="1">
      <alignment wrapText="1"/>
    </xf>
    <xf numFmtId="1" fontId="2" fillId="0" borderId="1" xfId="0" applyNumberFormat="1" applyFont="1" applyFill="1" applyBorder="1" applyAlignment="1">
      <alignment horizontal="center" vertical="center" wrapText="1"/>
    </xf>
    <xf numFmtId="0" fontId="14" fillId="0" borderId="1" xfId="0" applyFont="1" applyFill="1" applyBorder="1" applyAlignment="1">
      <alignment horizontal="center" wrapText="1"/>
    </xf>
    <xf numFmtId="0" fontId="8" fillId="0" borderId="1" xfId="0" applyFont="1" applyFill="1" applyBorder="1" applyAlignment="1">
      <alignment horizontal="center" vertical="center" wrapText="1"/>
    </xf>
    <xf numFmtId="0" fontId="5" fillId="0" borderId="0" xfId="0" applyFont="1" applyFill="1" applyAlignment="1">
      <alignment wrapText="1"/>
    </xf>
    <xf numFmtId="0" fontId="0" fillId="0" borderId="0" xfId="0" applyFill="1" applyBorder="1" applyAlignment="1">
      <alignment wrapText="1"/>
    </xf>
    <xf numFmtId="0" fontId="0" fillId="0" borderId="0" xfId="0" applyFill="1" applyAlignment="1">
      <alignment wrapText="1"/>
    </xf>
    <xf numFmtId="0" fontId="0" fillId="3" borderId="0" xfId="0" applyFill="1"/>
    <xf numFmtId="0" fontId="0" fillId="4" borderId="0" xfId="0" applyFill="1"/>
    <xf numFmtId="172" fontId="8" fillId="4" borderId="1" xfId="1" applyNumberFormat="1" applyFont="1" applyFill="1" applyBorder="1" applyAlignment="1">
      <alignment horizontal="center" vertical="center" wrapText="1"/>
    </xf>
    <xf numFmtId="172" fontId="2" fillId="4" borderId="1" xfId="1" applyNumberFormat="1" applyFont="1" applyFill="1" applyBorder="1" applyAlignment="1">
      <alignment horizontal="center" vertical="center" wrapText="1"/>
    </xf>
    <xf numFmtId="172" fontId="8" fillId="2" borderId="1" xfId="1" applyNumberFormat="1" applyFont="1" applyFill="1" applyBorder="1" applyAlignment="1">
      <alignment horizontal="center" vertical="center" wrapText="1"/>
    </xf>
    <xf numFmtId="172" fontId="8" fillId="2" borderId="1" xfId="0" applyNumberFormat="1" applyFont="1" applyFill="1" applyBorder="1" applyAlignment="1">
      <alignment horizontal="center" vertical="center" wrapText="1"/>
    </xf>
    <xf numFmtId="172" fontId="14" fillId="2" borderId="1" xfId="1" applyNumberFormat="1" applyFont="1" applyFill="1" applyBorder="1" applyAlignment="1">
      <alignment horizontal="center" vertical="center" wrapText="1"/>
    </xf>
    <xf numFmtId="172" fontId="8" fillId="3" borderId="1" xfId="1" applyNumberFormat="1" applyFont="1" applyFill="1" applyBorder="1" applyAlignment="1">
      <alignment horizontal="center" vertical="center" wrapText="1"/>
    </xf>
    <xf numFmtId="0" fontId="8" fillId="2" borderId="1" xfId="1" applyFont="1" applyFill="1" applyBorder="1" applyAlignment="1">
      <alignment horizontal="center" vertical="center" wrapText="1"/>
    </xf>
    <xf numFmtId="0" fontId="0" fillId="0" borderId="0" xfId="0" applyFill="1" applyAlignment="1">
      <alignment wrapText="1"/>
    </xf>
    <xf numFmtId="0" fontId="0" fillId="0" borderId="0" xfId="0" applyFill="1" applyAlignment="1">
      <alignment wrapText="1"/>
    </xf>
    <xf numFmtId="0" fontId="0" fillId="0" borderId="0" xfId="0" applyFill="1" applyAlignment="1">
      <alignment wrapText="1"/>
    </xf>
    <xf numFmtId="172" fontId="6" fillId="2" borderId="1" xfId="1" applyNumberFormat="1" applyFont="1" applyFill="1" applyBorder="1" applyAlignment="1">
      <alignment horizontal="center" vertical="center" wrapText="1"/>
    </xf>
    <xf numFmtId="0" fontId="0" fillId="0" borderId="0" xfId="0" applyFill="1" applyAlignment="1">
      <alignment wrapText="1"/>
    </xf>
    <xf numFmtId="172" fontId="2" fillId="2" borderId="1" xfId="1"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2" borderId="0" xfId="0" applyFill="1"/>
    <xf numFmtId="0" fontId="2" fillId="2" borderId="1" xfId="1" applyFont="1" applyFill="1" applyBorder="1" applyAlignment="1">
      <alignment horizontal="center" vertical="center" wrapText="1"/>
    </xf>
    <xf numFmtId="0" fontId="14" fillId="2" borderId="1" xfId="0" applyFont="1" applyFill="1" applyBorder="1" applyAlignment="1">
      <alignment horizontal="center"/>
    </xf>
    <xf numFmtId="172" fontId="16" fillId="2" borderId="1" xfId="0" applyNumberFormat="1" applyFont="1" applyFill="1" applyBorder="1" applyAlignment="1">
      <alignment horizontal="center" vertical="center" wrapText="1"/>
    </xf>
    <xf numFmtId="172" fontId="2" fillId="2" borderId="1" xfId="0" applyNumberFormat="1" applyFont="1" applyFill="1" applyBorder="1" applyAlignment="1">
      <alignment horizontal="center" vertical="center" wrapText="1"/>
    </xf>
    <xf numFmtId="172" fontId="16" fillId="2" borderId="1" xfId="1" applyNumberFormat="1" applyFont="1" applyFill="1" applyBorder="1" applyAlignment="1">
      <alignment horizontal="center" vertical="center" wrapText="1"/>
    </xf>
    <xf numFmtId="180" fontId="6" fillId="2" borderId="1" xfId="1" applyNumberFormat="1" applyFont="1" applyFill="1" applyBorder="1" applyAlignment="1">
      <alignment horizontal="center" vertical="center" wrapText="1"/>
    </xf>
    <xf numFmtId="2" fontId="7" fillId="2" borderId="1" xfId="1"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173" fontId="9" fillId="0" borderId="1" xfId="0" applyNumberFormat="1" applyFont="1" applyBorder="1" applyAlignment="1" applyProtection="1">
      <alignment horizontal="left" vertical="center" wrapText="1"/>
    </xf>
    <xf numFmtId="173" fontId="8" fillId="0" borderId="1" xfId="0" applyNumberFormat="1" applyFont="1" applyBorder="1" applyAlignment="1" applyProtection="1">
      <alignment horizontal="left" vertical="center" wrapText="1"/>
    </xf>
    <xf numFmtId="173" fontId="8" fillId="0" borderId="1" xfId="0" applyNumberFormat="1" applyFont="1" applyBorder="1" applyAlignment="1" applyProtection="1">
      <alignment vertical="center" wrapText="1"/>
    </xf>
    <xf numFmtId="49" fontId="9" fillId="0" borderId="1" xfId="0" applyNumberFormat="1" applyFont="1" applyBorder="1" applyAlignment="1" applyProtection="1">
      <alignment horizontal="left" vertical="center" wrapText="1"/>
    </xf>
    <xf numFmtId="172" fontId="9" fillId="2" borderId="1" xfId="0" applyNumberFormat="1" applyFont="1" applyFill="1" applyBorder="1" applyAlignment="1" applyProtection="1">
      <alignment horizontal="center" vertical="center" wrapText="1"/>
    </xf>
    <xf numFmtId="172" fontId="8" fillId="2" borderId="1" xfId="0" applyNumberFormat="1" applyFont="1" applyFill="1" applyBorder="1" applyAlignment="1" applyProtection="1">
      <alignment horizontal="center" vertical="center" wrapText="1"/>
    </xf>
    <xf numFmtId="49" fontId="2" fillId="0" borderId="1" xfId="0" applyNumberFormat="1" applyFont="1" applyBorder="1" applyAlignment="1" applyProtection="1">
      <alignment horizontal="left" vertical="center" wrapText="1"/>
    </xf>
    <xf numFmtId="172" fontId="12" fillId="2" borderId="1" xfId="0" applyNumberFormat="1" applyFont="1" applyFill="1" applyBorder="1" applyAlignment="1" applyProtection="1">
      <alignment horizontal="center" vertical="center" wrapText="1"/>
    </xf>
    <xf numFmtId="0" fontId="14" fillId="0" borderId="1" xfId="0" applyFont="1" applyBorder="1" applyAlignment="1">
      <alignment vertical="center" wrapText="1"/>
    </xf>
    <xf numFmtId="172" fontId="10" fillId="2" borderId="1" xfId="1" applyNumberFormat="1" applyFont="1" applyFill="1" applyBorder="1" applyAlignment="1">
      <alignment horizontal="center" vertical="center" wrapText="1"/>
    </xf>
    <xf numFmtId="172" fontId="7" fillId="2" borderId="1" xfId="1" applyNumberFormat="1" applyFont="1" applyFill="1" applyBorder="1" applyAlignment="1">
      <alignment horizontal="center" vertical="center" wrapText="1"/>
    </xf>
    <xf numFmtId="172" fontId="11" fillId="2" borderId="0" xfId="0" applyNumberFormat="1" applyFont="1" applyFill="1" applyAlignment="1">
      <alignment horizontal="right" vertical="center"/>
    </xf>
    <xf numFmtId="1" fontId="8" fillId="0" borderId="1" xfId="0" applyNumberFormat="1" applyFont="1" applyFill="1" applyBorder="1" applyAlignment="1">
      <alignment horizontal="center" vertical="center" wrapText="1"/>
    </xf>
    <xf numFmtId="49" fontId="8" fillId="0" borderId="1" xfId="0" applyNumberFormat="1" applyFont="1" applyBorder="1" applyAlignment="1" applyProtection="1">
      <alignment horizontal="center" vertical="center" wrapText="1"/>
    </xf>
    <xf numFmtId="0" fontId="14" fillId="0" borderId="1" xfId="0" applyFont="1" applyBorder="1" applyAlignment="1">
      <alignment horizontal="center" vertical="center" wrapText="1"/>
    </xf>
    <xf numFmtId="49" fontId="8" fillId="2" borderId="1" xfId="0" applyNumberFormat="1" applyFont="1" applyFill="1" applyBorder="1" applyAlignment="1">
      <alignment horizontal="center" vertical="center" wrapText="1"/>
    </xf>
    <xf numFmtId="49" fontId="8" fillId="0" borderId="1" xfId="1" applyNumberFormat="1" applyFont="1" applyFill="1" applyBorder="1" applyAlignment="1" applyProtection="1">
      <alignment horizontal="center" vertical="center" wrapText="1"/>
    </xf>
    <xf numFmtId="49" fontId="2" fillId="0" borderId="1" xfId="1" applyNumberFormat="1" applyFont="1" applyFill="1" applyBorder="1" applyAlignment="1" applyProtection="1">
      <alignment horizontal="center" vertical="center" wrapText="1"/>
    </xf>
    <xf numFmtId="0" fontId="16" fillId="0" borderId="1" xfId="0" applyFont="1" applyFill="1" applyBorder="1" applyAlignment="1">
      <alignment horizontal="center" vertical="center" wrapText="1"/>
    </xf>
    <xf numFmtId="49" fontId="8" fillId="2" borderId="1" xfId="1" applyNumberFormat="1" applyFont="1" applyFill="1" applyBorder="1" applyAlignment="1" applyProtection="1">
      <alignment vertical="center" wrapText="1"/>
    </xf>
    <xf numFmtId="49" fontId="8" fillId="2" borderId="1" xfId="1" applyNumberFormat="1" applyFont="1" applyFill="1" applyBorder="1" applyAlignment="1" applyProtection="1">
      <alignment horizontal="center" vertical="center" wrapText="1"/>
    </xf>
    <xf numFmtId="174" fontId="8" fillId="2" borderId="1" xfId="1" applyNumberFormat="1" applyFont="1" applyFill="1" applyBorder="1" applyAlignment="1" applyProtection="1">
      <alignment vertical="center" wrapText="1"/>
    </xf>
    <xf numFmtId="49" fontId="8" fillId="2" borderId="1" xfId="1"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0" fillId="2" borderId="0" xfId="0" applyFill="1" applyAlignment="1">
      <alignment wrapText="1"/>
    </xf>
    <xf numFmtId="0" fontId="0" fillId="3" borderId="0" xfId="0" applyFill="1" applyAlignment="1">
      <alignment wrapText="1"/>
    </xf>
    <xf numFmtId="0" fontId="4" fillId="2" borderId="0" xfId="0" applyFont="1" applyFill="1" applyBorder="1" applyAlignment="1">
      <alignment horizontal="center" wrapText="1"/>
    </xf>
    <xf numFmtId="0" fontId="2" fillId="0" borderId="1" xfId="0" applyFont="1" applyFill="1" applyBorder="1" applyAlignment="1">
      <alignment horizontal="left" vertical="center" wrapText="1"/>
    </xf>
    <xf numFmtId="49" fontId="2" fillId="2" borderId="1" xfId="1" applyNumberFormat="1" applyFont="1" applyFill="1" applyBorder="1" applyAlignment="1" applyProtection="1">
      <alignment horizontal="center" vertical="center" wrapText="1"/>
    </xf>
    <xf numFmtId="49" fontId="2" fillId="2" borderId="1" xfId="1" applyNumberFormat="1" applyFont="1" applyFill="1" applyBorder="1" applyAlignment="1" applyProtection="1">
      <alignment vertical="center" wrapText="1"/>
    </xf>
    <xf numFmtId="0" fontId="0" fillId="0" borderId="0" xfId="0" applyFill="1" applyAlignment="1">
      <alignment wrapText="1"/>
    </xf>
    <xf numFmtId="49" fontId="13" fillId="0" borderId="1" xfId="0" applyNumberFormat="1" applyFont="1" applyBorder="1" applyAlignment="1">
      <alignment vertical="center" wrapText="1"/>
    </xf>
    <xf numFmtId="0" fontId="2" fillId="2" borderId="1" xfId="1" applyFont="1" applyFill="1" applyBorder="1" applyAlignment="1">
      <alignment horizontal="center" vertical="center" wrapText="1"/>
    </xf>
    <xf numFmtId="0" fontId="14" fillId="2" borderId="1" xfId="0" applyFont="1" applyFill="1" applyBorder="1" applyAlignment="1">
      <alignment horizontal="center" vertical="center" wrapText="1"/>
    </xf>
    <xf numFmtId="0" fontId="4" fillId="0" borderId="0" xfId="0" applyFont="1" applyFill="1" applyBorder="1" applyAlignment="1">
      <alignment horizontal="center" wrapText="1"/>
    </xf>
    <xf numFmtId="0" fontId="0" fillId="0" borderId="0" xfId="0" applyFill="1" applyAlignment="1">
      <alignment wrapText="1"/>
    </xf>
    <xf numFmtId="0" fontId="2" fillId="0" borderId="1" xfId="0" applyFont="1" applyFill="1" applyBorder="1" applyAlignment="1">
      <alignment horizontal="center" vertical="center" wrapText="1"/>
    </xf>
    <xf numFmtId="0" fontId="2" fillId="0" borderId="1" xfId="1" applyFont="1" applyFill="1" applyBorder="1" applyAlignment="1">
      <alignment horizontal="center" vertical="center" wrapText="1"/>
    </xf>
    <xf numFmtId="0" fontId="14" fillId="0" borderId="1" xfId="0" applyFont="1" applyFill="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0"/>
  <sheetViews>
    <sheetView tabSelected="1" view="pageBreakPreview" topLeftCell="A152" zoomScale="70" zoomScaleNormal="70" zoomScaleSheetLayoutView="70" workbookViewId="0">
      <selection activeCell="A28" sqref="A28"/>
    </sheetView>
  </sheetViews>
  <sheetFormatPr defaultRowHeight="15" x14ac:dyDescent="0.25"/>
  <cols>
    <col min="1" max="1" width="32.28515625" style="2" customWidth="1"/>
    <col min="2" max="2" width="28.42578125" style="2" customWidth="1"/>
    <col min="3" max="3" width="24.140625" style="2" customWidth="1"/>
    <col min="4" max="4" width="43.85546875" style="2" customWidth="1"/>
    <col min="5" max="5" width="6.28515625" style="2" customWidth="1"/>
    <col min="6" max="6" width="21.28515625" style="6" customWidth="1"/>
    <col min="7" max="7" width="14.140625" style="46" customWidth="1"/>
    <col min="8" max="8" width="15" style="47" customWidth="1"/>
    <col min="9" max="9" width="13.140625" style="62" customWidth="1"/>
    <col min="10" max="10" width="13.5703125" style="62" customWidth="1"/>
    <col min="11" max="11" width="14.140625" style="62" customWidth="1"/>
    <col min="12" max="12" width="14.5703125" style="62" customWidth="1"/>
    <col min="13" max="13" width="14.5703125" style="2" hidden="1" customWidth="1"/>
    <col min="14" max="15" width="13.7109375" style="2" hidden="1" customWidth="1"/>
    <col min="16" max="16" width="13.7109375" style="2" bestFit="1" customWidth="1"/>
    <col min="17" max="16384" width="9.140625" style="2"/>
  </cols>
  <sheetData>
    <row r="1" spans="1:22" ht="46.5" customHeight="1" x14ac:dyDescent="0.25">
      <c r="A1" s="105" t="s">
        <v>310</v>
      </c>
      <c r="B1" s="106"/>
      <c r="C1" s="106"/>
      <c r="D1" s="106"/>
      <c r="E1" s="106"/>
      <c r="F1" s="106"/>
      <c r="G1" s="106"/>
      <c r="H1" s="106"/>
      <c r="I1" s="106"/>
      <c r="J1" s="106"/>
      <c r="K1" s="106"/>
      <c r="L1" s="106"/>
    </row>
    <row r="2" spans="1:22" ht="25.5" customHeight="1" x14ac:dyDescent="0.25">
      <c r="C2" s="1"/>
      <c r="D2" s="1"/>
      <c r="E2" s="1"/>
      <c r="F2" s="1"/>
      <c r="G2" s="97"/>
      <c r="H2" s="62"/>
      <c r="L2" s="82" t="s">
        <v>0</v>
      </c>
    </row>
    <row r="3" spans="1:22" s="4" customFormat="1" ht="38.25" customHeight="1" x14ac:dyDescent="0.25">
      <c r="A3" s="108" t="s">
        <v>7</v>
      </c>
      <c r="B3" s="108" t="s">
        <v>22</v>
      </c>
      <c r="C3" s="107" t="s">
        <v>20</v>
      </c>
      <c r="D3" s="107"/>
      <c r="E3" s="107" t="s">
        <v>21</v>
      </c>
      <c r="F3" s="107"/>
      <c r="G3" s="103" t="s">
        <v>311</v>
      </c>
      <c r="H3" s="103" t="s">
        <v>312</v>
      </c>
      <c r="I3" s="103" t="s">
        <v>313</v>
      </c>
      <c r="J3" s="103" t="s">
        <v>10</v>
      </c>
      <c r="K3" s="103"/>
      <c r="L3" s="103"/>
    </row>
    <row r="4" spans="1:22" s="4" customFormat="1" ht="32.25" customHeight="1" x14ac:dyDescent="0.25">
      <c r="A4" s="109"/>
      <c r="B4" s="109"/>
      <c r="C4" s="3" t="s">
        <v>8</v>
      </c>
      <c r="D4" s="3" t="s">
        <v>9</v>
      </c>
      <c r="E4" s="3" t="s">
        <v>8</v>
      </c>
      <c r="F4" s="3" t="s">
        <v>9</v>
      </c>
      <c r="G4" s="104"/>
      <c r="H4" s="104"/>
      <c r="I4" s="104"/>
      <c r="J4" s="63" t="s">
        <v>309</v>
      </c>
      <c r="K4" s="63" t="s">
        <v>274</v>
      </c>
      <c r="L4" s="63" t="s">
        <v>314</v>
      </c>
    </row>
    <row r="5" spans="1:22" x14ac:dyDescent="0.25">
      <c r="A5" s="5">
        <v>1</v>
      </c>
      <c r="B5" s="5">
        <v>2</v>
      </c>
      <c r="C5" s="5">
        <v>3</v>
      </c>
      <c r="D5" s="5">
        <v>4</v>
      </c>
      <c r="E5" s="5">
        <v>5</v>
      </c>
      <c r="F5" s="5">
        <v>6</v>
      </c>
      <c r="G5" s="64">
        <v>7</v>
      </c>
      <c r="H5" s="64">
        <v>8</v>
      </c>
      <c r="I5" s="64">
        <v>9</v>
      </c>
      <c r="J5" s="64">
        <v>10</v>
      </c>
      <c r="K5" s="64">
        <v>11</v>
      </c>
      <c r="L5" s="64">
        <v>12</v>
      </c>
    </row>
    <row r="6" spans="1:22" s="32" customFormat="1" ht="42" customHeight="1" x14ac:dyDescent="0.25">
      <c r="A6" s="38"/>
      <c r="B6" s="39"/>
      <c r="C6" s="40" t="s">
        <v>1</v>
      </c>
      <c r="D6" s="98" t="s">
        <v>2</v>
      </c>
      <c r="E6" s="38"/>
      <c r="F6" s="41"/>
      <c r="G6" s="65">
        <f>G7+G9+G14+G20+G22+G24+G27+G32+G37+G42+G45+G84</f>
        <v>187958.69999999995</v>
      </c>
      <c r="H6" s="65">
        <f>H7+H9+H14+H20+H22+H24+H27+H32+H37+H42+H45+H84</f>
        <v>146020.99999999997</v>
      </c>
      <c r="I6" s="65">
        <f>I7+I9+I14+I20+I22+I24+I27+I32+I37+I42+I45</f>
        <v>195609.3</v>
      </c>
      <c r="J6" s="65">
        <f>J7+J9+J14+J20+J22+J24+J27+J32+J37+J42+J45</f>
        <v>221644</v>
      </c>
      <c r="K6" s="65">
        <f>K7+K9+K14+K20+K22+K24+K27+K32+K37+K42+K45</f>
        <v>245691.40000000002</v>
      </c>
      <c r="L6" s="65">
        <f>L7+L9+L14+L20+L22+L24+L27+L32+L37+L42+L45</f>
        <v>265561.90000000002</v>
      </c>
    </row>
    <row r="7" spans="1:22" s="32" customFormat="1" ht="25.5" customHeight="1" x14ac:dyDescent="0.25">
      <c r="A7" s="38"/>
      <c r="B7" s="42"/>
      <c r="C7" s="40" t="s">
        <v>3</v>
      </c>
      <c r="D7" s="98" t="s">
        <v>4</v>
      </c>
      <c r="E7" s="38"/>
      <c r="F7" s="41"/>
      <c r="G7" s="66">
        <f t="shared" ref="G7:L7" si="0">G8</f>
        <v>150410.29999999999</v>
      </c>
      <c r="H7" s="66">
        <f t="shared" si="0"/>
        <v>113010.4</v>
      </c>
      <c r="I7" s="66">
        <f t="shared" si="0"/>
        <v>153595</v>
      </c>
      <c r="J7" s="66">
        <f t="shared" si="0"/>
        <v>176475</v>
      </c>
      <c r="K7" s="66">
        <f t="shared" si="0"/>
        <v>200185</v>
      </c>
      <c r="L7" s="66">
        <f t="shared" si="0"/>
        <v>219187</v>
      </c>
    </row>
    <row r="8" spans="1:22" s="32" customFormat="1" ht="90" customHeight="1" x14ac:dyDescent="0.25">
      <c r="A8" s="18" t="s">
        <v>383</v>
      </c>
      <c r="B8" s="19" t="s">
        <v>11</v>
      </c>
      <c r="C8" s="87" t="s">
        <v>23</v>
      </c>
      <c r="D8" s="20" t="s">
        <v>14</v>
      </c>
      <c r="E8" s="36" t="s">
        <v>12</v>
      </c>
      <c r="F8" s="83" t="s">
        <v>13</v>
      </c>
      <c r="G8" s="50">
        <v>150410.29999999999</v>
      </c>
      <c r="H8" s="50">
        <v>113010.4</v>
      </c>
      <c r="I8" s="50">
        <v>153595</v>
      </c>
      <c r="J8" s="50">
        <v>176475</v>
      </c>
      <c r="K8" s="50">
        <v>200185</v>
      </c>
      <c r="L8" s="50">
        <v>219187</v>
      </c>
    </row>
    <row r="9" spans="1:22" s="32" customFormat="1" ht="49.5" customHeight="1" x14ac:dyDescent="0.25">
      <c r="A9" s="18"/>
      <c r="B9" s="19"/>
      <c r="C9" s="40" t="s">
        <v>5</v>
      </c>
      <c r="D9" s="22" t="s">
        <v>6</v>
      </c>
      <c r="E9" s="36"/>
      <c r="F9" s="83"/>
      <c r="G9" s="60">
        <f t="shared" ref="G9:L9" si="1">G10+G11+G12+G13</f>
        <v>4936</v>
      </c>
      <c r="H9" s="60">
        <f t="shared" si="1"/>
        <v>3421.4</v>
      </c>
      <c r="I9" s="60">
        <f t="shared" si="1"/>
        <v>5032.0999999999995</v>
      </c>
      <c r="J9" s="60">
        <f t="shared" si="1"/>
        <v>4723.8999999999996</v>
      </c>
      <c r="K9" s="60">
        <f t="shared" si="1"/>
        <v>4852.2000000000007</v>
      </c>
      <c r="L9" s="60">
        <f t="shared" si="1"/>
        <v>5083.7000000000007</v>
      </c>
      <c r="M9" s="43"/>
      <c r="N9" s="43"/>
      <c r="O9" s="43"/>
      <c r="P9" s="43"/>
      <c r="Q9" s="43"/>
      <c r="R9" s="43"/>
      <c r="S9" s="43"/>
      <c r="T9" s="43"/>
      <c r="U9" s="43"/>
      <c r="V9" s="43"/>
    </row>
    <row r="10" spans="1:22" s="32" customFormat="1" ht="91.5" customHeight="1" x14ac:dyDescent="0.25">
      <c r="A10" s="18" t="s">
        <v>384</v>
      </c>
      <c r="B10" s="19" t="s">
        <v>15</v>
      </c>
      <c r="C10" s="87" t="s">
        <v>24</v>
      </c>
      <c r="D10" s="20" t="s">
        <v>16</v>
      </c>
      <c r="E10" s="36" t="s">
        <v>12</v>
      </c>
      <c r="F10" s="42" t="s">
        <v>13</v>
      </c>
      <c r="G10" s="50">
        <v>2538</v>
      </c>
      <c r="H10" s="51">
        <v>1775.4</v>
      </c>
      <c r="I10" s="50">
        <v>2601</v>
      </c>
      <c r="J10" s="51">
        <v>2470.6999999999998</v>
      </c>
      <c r="K10" s="51">
        <v>2540.3000000000002</v>
      </c>
      <c r="L10" s="51">
        <v>2657.5</v>
      </c>
      <c r="M10" s="43"/>
      <c r="N10" s="43"/>
      <c r="O10" s="43"/>
      <c r="P10" s="43"/>
      <c r="Q10" s="43"/>
      <c r="R10" s="43"/>
      <c r="S10" s="43"/>
    </row>
    <row r="11" spans="1:22" s="32" customFormat="1" ht="109.5" customHeight="1" x14ac:dyDescent="0.25">
      <c r="A11" s="18" t="s">
        <v>385</v>
      </c>
      <c r="B11" s="19" t="s">
        <v>15</v>
      </c>
      <c r="C11" s="87" t="s">
        <v>25</v>
      </c>
      <c r="D11" s="20" t="s">
        <v>17</v>
      </c>
      <c r="E11" s="36" t="s">
        <v>12</v>
      </c>
      <c r="F11" s="42" t="s">
        <v>13</v>
      </c>
      <c r="G11" s="50">
        <v>13</v>
      </c>
      <c r="H11" s="50">
        <v>10.1</v>
      </c>
      <c r="I11" s="50">
        <v>12.1</v>
      </c>
      <c r="J11" s="50">
        <v>11.1</v>
      </c>
      <c r="K11" s="50">
        <v>11.8</v>
      </c>
      <c r="L11" s="50">
        <v>12.3</v>
      </c>
    </row>
    <row r="12" spans="1:22" s="32" customFormat="1" ht="90" x14ac:dyDescent="0.25">
      <c r="A12" s="18" t="s">
        <v>386</v>
      </c>
      <c r="B12" s="19" t="s">
        <v>15</v>
      </c>
      <c r="C12" s="87" t="s">
        <v>26</v>
      </c>
      <c r="D12" s="20" t="s">
        <v>18</v>
      </c>
      <c r="E12" s="36" t="s">
        <v>12</v>
      </c>
      <c r="F12" s="42" t="s">
        <v>13</v>
      </c>
      <c r="G12" s="50">
        <v>2694</v>
      </c>
      <c r="H12" s="50">
        <v>1865</v>
      </c>
      <c r="I12" s="50">
        <v>2770.1</v>
      </c>
      <c r="J12" s="50">
        <v>2495.1999999999998</v>
      </c>
      <c r="K12" s="50">
        <v>2552.8000000000002</v>
      </c>
      <c r="L12" s="50">
        <v>2668.4</v>
      </c>
    </row>
    <row r="13" spans="1:22" s="32" customFormat="1" ht="90" x14ac:dyDescent="0.25">
      <c r="A13" s="18" t="s">
        <v>387</v>
      </c>
      <c r="B13" s="19" t="s">
        <v>15</v>
      </c>
      <c r="C13" s="87" t="s">
        <v>27</v>
      </c>
      <c r="D13" s="20" t="s">
        <v>19</v>
      </c>
      <c r="E13" s="36" t="s">
        <v>12</v>
      </c>
      <c r="F13" s="42" t="s">
        <v>13</v>
      </c>
      <c r="G13" s="50">
        <v>-309</v>
      </c>
      <c r="H13" s="50">
        <v>-229.1</v>
      </c>
      <c r="I13" s="50">
        <v>-351.1</v>
      </c>
      <c r="J13" s="50">
        <v>-253.1</v>
      </c>
      <c r="K13" s="50">
        <v>-252.7</v>
      </c>
      <c r="L13" s="50">
        <v>-254.5</v>
      </c>
    </row>
    <row r="14" spans="1:22" s="32" customFormat="1" ht="29.25" customHeight="1" x14ac:dyDescent="0.25">
      <c r="A14" s="18"/>
      <c r="B14" s="19"/>
      <c r="C14" s="88" t="s">
        <v>28</v>
      </c>
      <c r="D14" s="23" t="s">
        <v>29</v>
      </c>
      <c r="E14" s="36"/>
      <c r="F14" s="42"/>
      <c r="G14" s="60">
        <f t="shared" ref="G14:L14" si="2">G15+G16+G17+G18+G19</f>
        <v>6031.8000000000011</v>
      </c>
      <c r="H14" s="60">
        <f t="shared" si="2"/>
        <v>6088.8</v>
      </c>
      <c r="I14" s="60">
        <f t="shared" si="2"/>
        <v>7811.5</v>
      </c>
      <c r="J14" s="60">
        <f t="shared" si="2"/>
        <v>8623.5</v>
      </c>
      <c r="K14" s="60">
        <f t="shared" si="2"/>
        <v>8769</v>
      </c>
      <c r="L14" s="60">
        <f t="shared" si="2"/>
        <v>9414</v>
      </c>
    </row>
    <row r="15" spans="1:22" s="32" customFormat="1" ht="74.25" customHeight="1" x14ac:dyDescent="0.25">
      <c r="A15" s="29" t="s">
        <v>388</v>
      </c>
      <c r="B15" s="19" t="s">
        <v>30</v>
      </c>
      <c r="C15" s="87" t="s">
        <v>145</v>
      </c>
      <c r="D15" s="20" t="s">
        <v>389</v>
      </c>
      <c r="E15" s="36" t="s">
        <v>12</v>
      </c>
      <c r="F15" s="83" t="s">
        <v>13</v>
      </c>
      <c r="G15" s="52">
        <v>2517.3000000000002</v>
      </c>
      <c r="H15" s="50">
        <v>2880.6</v>
      </c>
      <c r="I15" s="52">
        <v>6254</v>
      </c>
      <c r="J15" s="50">
        <v>6156</v>
      </c>
      <c r="K15" s="50">
        <v>6603</v>
      </c>
      <c r="L15" s="50">
        <v>7093</v>
      </c>
      <c r="O15" s="17"/>
    </row>
    <row r="16" spans="1:22" s="32" customFormat="1" ht="72" customHeight="1" x14ac:dyDescent="0.25">
      <c r="A16" s="29" t="s">
        <v>390</v>
      </c>
      <c r="B16" s="19" t="s">
        <v>30</v>
      </c>
      <c r="C16" s="87" t="s">
        <v>146</v>
      </c>
      <c r="D16" s="20" t="s">
        <v>147</v>
      </c>
      <c r="E16" s="36" t="s">
        <v>12</v>
      </c>
      <c r="F16" s="83" t="s">
        <v>13</v>
      </c>
      <c r="G16" s="52">
        <v>2421.4</v>
      </c>
      <c r="H16" s="50">
        <v>2011.9</v>
      </c>
      <c r="I16" s="52">
        <v>0</v>
      </c>
      <c r="J16" s="50">
        <v>0</v>
      </c>
      <c r="K16" s="50">
        <v>0</v>
      </c>
      <c r="L16" s="50">
        <v>0</v>
      </c>
    </row>
    <row r="17" spans="1:15" s="32" customFormat="1" ht="75" customHeight="1" x14ac:dyDescent="0.25">
      <c r="A17" s="29" t="s">
        <v>393</v>
      </c>
      <c r="B17" s="19" t="s">
        <v>30</v>
      </c>
      <c r="C17" s="87" t="s">
        <v>31</v>
      </c>
      <c r="D17" s="20" t="s">
        <v>32</v>
      </c>
      <c r="E17" s="36" t="s">
        <v>12</v>
      </c>
      <c r="F17" s="83" t="s">
        <v>13</v>
      </c>
      <c r="G17" s="50">
        <v>0</v>
      </c>
      <c r="H17" s="50">
        <v>0.1</v>
      </c>
      <c r="I17" s="50">
        <v>1</v>
      </c>
      <c r="J17" s="50">
        <v>1</v>
      </c>
      <c r="K17" s="50">
        <v>1</v>
      </c>
      <c r="L17" s="50">
        <v>1</v>
      </c>
    </row>
    <row r="18" spans="1:15" s="96" customFormat="1" ht="75.75" customHeight="1" x14ac:dyDescent="0.25">
      <c r="A18" s="29" t="s">
        <v>392</v>
      </c>
      <c r="B18" s="90" t="s">
        <v>30</v>
      </c>
      <c r="C18" s="91" t="s">
        <v>33</v>
      </c>
      <c r="D18" s="92" t="s">
        <v>34</v>
      </c>
      <c r="E18" s="93" t="s">
        <v>12</v>
      </c>
      <c r="F18" s="94" t="s">
        <v>13</v>
      </c>
      <c r="G18" s="50">
        <v>53.5</v>
      </c>
      <c r="H18" s="50">
        <v>14.4</v>
      </c>
      <c r="I18" s="50">
        <v>14.5</v>
      </c>
      <c r="J18" s="50">
        <v>15.5</v>
      </c>
      <c r="K18" s="50">
        <v>16</v>
      </c>
      <c r="L18" s="50">
        <v>17</v>
      </c>
    </row>
    <row r="19" spans="1:15" s="96" customFormat="1" ht="72" customHeight="1" x14ac:dyDescent="0.25">
      <c r="A19" s="29" t="s">
        <v>391</v>
      </c>
      <c r="B19" s="90" t="s">
        <v>30</v>
      </c>
      <c r="C19" s="91" t="s">
        <v>35</v>
      </c>
      <c r="D19" s="92" t="s">
        <v>382</v>
      </c>
      <c r="E19" s="93" t="s">
        <v>12</v>
      </c>
      <c r="F19" s="94" t="s">
        <v>13</v>
      </c>
      <c r="G19" s="50">
        <v>1039.5999999999999</v>
      </c>
      <c r="H19" s="50">
        <v>1181.8</v>
      </c>
      <c r="I19" s="50">
        <v>1542</v>
      </c>
      <c r="J19" s="50">
        <v>2451</v>
      </c>
      <c r="K19" s="50">
        <v>2149</v>
      </c>
      <c r="L19" s="50">
        <v>2303</v>
      </c>
    </row>
    <row r="20" spans="1:15" s="32" customFormat="1" ht="28.5" customHeight="1" x14ac:dyDescent="0.25">
      <c r="A20" s="29"/>
      <c r="B20" s="19"/>
      <c r="C20" s="88" t="s">
        <v>36</v>
      </c>
      <c r="D20" s="24" t="s">
        <v>37</v>
      </c>
      <c r="E20" s="36"/>
      <c r="F20" s="83"/>
      <c r="G20" s="60">
        <v>0</v>
      </c>
      <c r="H20" s="60">
        <f>H21</f>
        <v>185.2</v>
      </c>
      <c r="I20" s="60">
        <f>I21</f>
        <v>0</v>
      </c>
      <c r="J20" s="60">
        <v>0</v>
      </c>
      <c r="K20" s="60">
        <v>0</v>
      </c>
      <c r="L20" s="60">
        <v>0</v>
      </c>
      <c r="M20" s="60">
        <v>0</v>
      </c>
      <c r="N20" s="60">
        <v>0</v>
      </c>
      <c r="O20" s="60">
        <v>0</v>
      </c>
    </row>
    <row r="21" spans="1:15" s="32" customFormat="1" ht="75" x14ac:dyDescent="0.25">
      <c r="A21" s="29" t="s">
        <v>567</v>
      </c>
      <c r="B21" s="19" t="s">
        <v>154</v>
      </c>
      <c r="C21" s="87" t="s">
        <v>38</v>
      </c>
      <c r="D21" s="19" t="s">
        <v>394</v>
      </c>
      <c r="E21" s="36" t="s">
        <v>12</v>
      </c>
      <c r="F21" s="83" t="s">
        <v>13</v>
      </c>
      <c r="G21" s="50">
        <v>0</v>
      </c>
      <c r="H21" s="50">
        <v>185.2</v>
      </c>
      <c r="I21" s="50">
        <v>0</v>
      </c>
      <c r="J21" s="50">
        <v>0</v>
      </c>
      <c r="K21" s="50">
        <v>0</v>
      </c>
      <c r="L21" s="50">
        <v>0</v>
      </c>
    </row>
    <row r="22" spans="1:15" s="32" customFormat="1" ht="35.25" customHeight="1" x14ac:dyDescent="0.25">
      <c r="A22" s="18"/>
      <c r="B22" s="19"/>
      <c r="C22" s="88" t="s">
        <v>39</v>
      </c>
      <c r="D22" s="23" t="s">
        <v>40</v>
      </c>
      <c r="E22" s="36"/>
      <c r="F22" s="83"/>
      <c r="G22" s="60">
        <f t="shared" ref="G22:L22" si="3">G23</f>
        <v>100</v>
      </c>
      <c r="H22" s="60">
        <f t="shared" si="3"/>
        <v>236.9</v>
      </c>
      <c r="I22" s="60">
        <f t="shared" si="3"/>
        <v>254</v>
      </c>
      <c r="J22" s="60">
        <f t="shared" si="3"/>
        <v>255</v>
      </c>
      <c r="K22" s="60">
        <f t="shared" si="3"/>
        <v>257</v>
      </c>
      <c r="L22" s="60">
        <f t="shared" si="3"/>
        <v>259</v>
      </c>
    </row>
    <row r="23" spans="1:15" s="32" customFormat="1" ht="75.75" customHeight="1" x14ac:dyDescent="0.25">
      <c r="A23" s="29" t="s">
        <v>568</v>
      </c>
      <c r="B23" s="19" t="s">
        <v>41</v>
      </c>
      <c r="C23" s="87" t="s">
        <v>42</v>
      </c>
      <c r="D23" s="19" t="s">
        <v>43</v>
      </c>
      <c r="E23" s="36" t="s">
        <v>12</v>
      </c>
      <c r="F23" s="83" t="s">
        <v>13</v>
      </c>
      <c r="G23" s="50">
        <v>100</v>
      </c>
      <c r="H23" s="50">
        <v>236.9</v>
      </c>
      <c r="I23" s="50">
        <v>254</v>
      </c>
      <c r="J23" s="50">
        <v>255</v>
      </c>
      <c r="K23" s="50">
        <v>257</v>
      </c>
      <c r="L23" s="50">
        <v>259</v>
      </c>
    </row>
    <row r="24" spans="1:15" s="32" customFormat="1" ht="24.75" customHeight="1" x14ac:dyDescent="0.25">
      <c r="A24" s="18"/>
      <c r="B24" s="19"/>
      <c r="C24" s="88" t="s">
        <v>44</v>
      </c>
      <c r="D24" s="23" t="s">
        <v>45</v>
      </c>
      <c r="E24" s="36"/>
      <c r="F24" s="83"/>
      <c r="G24" s="60">
        <f t="shared" ref="G24:L24" si="4">G25</f>
        <v>1344.6</v>
      </c>
      <c r="H24" s="60">
        <f t="shared" si="4"/>
        <v>1102.4000000000001</v>
      </c>
      <c r="I24" s="60">
        <f t="shared" si="4"/>
        <v>1425</v>
      </c>
      <c r="J24" s="60">
        <f t="shared" si="4"/>
        <v>1526.5</v>
      </c>
      <c r="K24" s="60">
        <f t="shared" si="4"/>
        <v>1526.5</v>
      </c>
      <c r="L24" s="60">
        <f t="shared" si="4"/>
        <v>1516.5</v>
      </c>
    </row>
    <row r="25" spans="1:15" s="32" customFormat="1" ht="75.75" customHeight="1" x14ac:dyDescent="0.25">
      <c r="A25" s="18" t="s">
        <v>569</v>
      </c>
      <c r="B25" s="19" t="s">
        <v>46</v>
      </c>
      <c r="C25" s="87" t="s">
        <v>47</v>
      </c>
      <c r="D25" s="19" t="s">
        <v>51</v>
      </c>
      <c r="E25" s="36" t="s">
        <v>12</v>
      </c>
      <c r="F25" s="83" t="s">
        <v>13</v>
      </c>
      <c r="G25" s="50">
        <v>1344.6</v>
      </c>
      <c r="H25" s="50">
        <v>1102.4000000000001</v>
      </c>
      <c r="I25" s="50">
        <v>1425</v>
      </c>
      <c r="J25" s="50">
        <v>1526.5</v>
      </c>
      <c r="K25" s="50">
        <v>1526.5</v>
      </c>
      <c r="L25" s="50">
        <v>1516.5</v>
      </c>
    </row>
    <row r="26" spans="1:15" s="32" customFormat="1" ht="0.75" customHeight="1" x14ac:dyDescent="0.25">
      <c r="A26" s="18"/>
      <c r="B26" s="19" t="s">
        <v>46</v>
      </c>
      <c r="C26" s="88" t="s">
        <v>176</v>
      </c>
      <c r="D26" s="23" t="s">
        <v>177</v>
      </c>
      <c r="E26" s="36" t="s">
        <v>12</v>
      </c>
      <c r="F26" s="83" t="s">
        <v>13</v>
      </c>
      <c r="G26" s="53"/>
      <c r="H26" s="49"/>
      <c r="I26" s="60"/>
      <c r="J26" s="50"/>
      <c r="K26" s="50"/>
      <c r="L26" s="50"/>
    </row>
    <row r="27" spans="1:15" s="32" customFormat="1" ht="53.25" customHeight="1" x14ac:dyDescent="0.25">
      <c r="A27" s="21"/>
      <c r="B27" s="19"/>
      <c r="C27" s="88" t="s">
        <v>48</v>
      </c>
      <c r="D27" s="23" t="s">
        <v>49</v>
      </c>
      <c r="E27" s="36"/>
      <c r="F27" s="83"/>
      <c r="G27" s="60">
        <f t="shared" ref="G27:L27" si="5">G28+G29+G30+G31</f>
        <v>9357.2999999999993</v>
      </c>
      <c r="H27" s="60">
        <f t="shared" si="5"/>
        <v>6988.6</v>
      </c>
      <c r="I27" s="60">
        <f t="shared" si="5"/>
        <v>9254.3000000000011</v>
      </c>
      <c r="J27" s="60">
        <f t="shared" si="5"/>
        <v>9211.1</v>
      </c>
      <c r="K27" s="60">
        <f t="shared" si="5"/>
        <v>9211.1</v>
      </c>
      <c r="L27" s="60">
        <f t="shared" si="5"/>
        <v>9211.1</v>
      </c>
    </row>
    <row r="28" spans="1:15" s="32" customFormat="1" ht="126.75" customHeight="1" x14ac:dyDescent="0.25">
      <c r="A28" s="18" t="s">
        <v>395</v>
      </c>
      <c r="B28" s="19" t="s">
        <v>50</v>
      </c>
      <c r="C28" s="87" t="s">
        <v>53</v>
      </c>
      <c r="D28" s="19" t="s">
        <v>143</v>
      </c>
      <c r="E28" s="36" t="s">
        <v>52</v>
      </c>
      <c r="F28" s="83" t="s">
        <v>76</v>
      </c>
      <c r="G28" s="50">
        <v>7079.2</v>
      </c>
      <c r="H28" s="50">
        <v>5232</v>
      </c>
      <c r="I28" s="50">
        <v>7212.5</v>
      </c>
      <c r="J28" s="50">
        <v>7093.7</v>
      </c>
      <c r="K28" s="50">
        <v>7093.7</v>
      </c>
      <c r="L28" s="50">
        <v>7093.7</v>
      </c>
    </row>
    <row r="29" spans="1:15" s="32" customFormat="1" ht="111" customHeight="1" x14ac:dyDescent="0.25">
      <c r="A29" s="18" t="s">
        <v>396</v>
      </c>
      <c r="B29" s="19" t="s">
        <v>50</v>
      </c>
      <c r="C29" s="87" t="s">
        <v>54</v>
      </c>
      <c r="D29" s="19" t="s">
        <v>55</v>
      </c>
      <c r="E29" s="36" t="s">
        <v>52</v>
      </c>
      <c r="F29" s="83" t="s">
        <v>76</v>
      </c>
      <c r="G29" s="50">
        <v>317.89999999999998</v>
      </c>
      <c r="H29" s="50">
        <v>59</v>
      </c>
      <c r="I29" s="50">
        <v>117.6</v>
      </c>
      <c r="J29" s="50">
        <v>123.1</v>
      </c>
      <c r="K29" s="50">
        <v>123.1</v>
      </c>
      <c r="L29" s="50">
        <v>123.1</v>
      </c>
    </row>
    <row r="30" spans="1:15" s="32" customFormat="1" ht="65.25" customHeight="1" x14ac:dyDescent="0.25">
      <c r="A30" s="18" t="s">
        <v>397</v>
      </c>
      <c r="B30" s="19" t="s">
        <v>50</v>
      </c>
      <c r="C30" s="87" t="s">
        <v>141</v>
      </c>
      <c r="D30" s="19" t="s">
        <v>148</v>
      </c>
      <c r="E30" s="36" t="s">
        <v>52</v>
      </c>
      <c r="F30" s="83" t="s">
        <v>76</v>
      </c>
      <c r="G30" s="50">
        <v>1949</v>
      </c>
      <c r="H30" s="50">
        <v>1697.6</v>
      </c>
      <c r="I30" s="50">
        <v>1924.2</v>
      </c>
      <c r="J30" s="50">
        <v>1994.3</v>
      </c>
      <c r="K30" s="50">
        <v>1994.3</v>
      </c>
      <c r="L30" s="50">
        <v>1994.3</v>
      </c>
    </row>
    <row r="31" spans="1:15" s="32" customFormat="1" ht="89.25" customHeight="1" x14ac:dyDescent="0.25">
      <c r="A31" s="18" t="s">
        <v>398</v>
      </c>
      <c r="B31" s="19" t="s">
        <v>50</v>
      </c>
      <c r="C31" s="87" t="s">
        <v>231</v>
      </c>
      <c r="D31" s="19" t="s">
        <v>232</v>
      </c>
      <c r="E31" s="36" t="s">
        <v>52</v>
      </c>
      <c r="F31" s="83" t="s">
        <v>76</v>
      </c>
      <c r="G31" s="50">
        <v>11.2</v>
      </c>
      <c r="H31" s="50">
        <v>0</v>
      </c>
      <c r="I31" s="50">
        <v>0</v>
      </c>
      <c r="J31" s="50">
        <v>0</v>
      </c>
      <c r="K31" s="50">
        <v>0</v>
      </c>
      <c r="L31" s="50">
        <v>0</v>
      </c>
    </row>
    <row r="32" spans="1:15" s="95" customFormat="1" ht="34.5" customHeight="1" x14ac:dyDescent="0.25">
      <c r="A32" s="29"/>
      <c r="B32" s="90"/>
      <c r="C32" s="99" t="s">
        <v>131</v>
      </c>
      <c r="D32" s="100" t="s">
        <v>132</v>
      </c>
      <c r="E32" s="93"/>
      <c r="F32" s="94"/>
      <c r="G32" s="67">
        <f t="shared" ref="G32:L32" si="6">G33+G34+G35+G36</f>
        <v>11372</v>
      </c>
      <c r="H32" s="67">
        <f t="shared" si="6"/>
        <v>11875.1</v>
      </c>
      <c r="I32" s="67">
        <f t="shared" si="6"/>
        <v>14563.1</v>
      </c>
      <c r="J32" s="67">
        <f t="shared" si="6"/>
        <v>16779.099999999999</v>
      </c>
      <c r="K32" s="67">
        <f t="shared" si="6"/>
        <v>16779.099999999999</v>
      </c>
      <c r="L32" s="67">
        <f t="shared" si="6"/>
        <v>16779.099999999999</v>
      </c>
    </row>
    <row r="33" spans="1:20" s="32" customFormat="1" ht="81" customHeight="1" x14ac:dyDescent="0.25">
      <c r="A33" s="18" t="s">
        <v>399</v>
      </c>
      <c r="B33" s="19" t="s">
        <v>56</v>
      </c>
      <c r="C33" s="87" t="s">
        <v>58</v>
      </c>
      <c r="D33" s="19" t="s">
        <v>402</v>
      </c>
      <c r="E33" s="36" t="s">
        <v>57</v>
      </c>
      <c r="F33" s="84" t="s">
        <v>88</v>
      </c>
      <c r="G33" s="52">
        <v>1031.4000000000001</v>
      </c>
      <c r="H33" s="50">
        <v>1959.3</v>
      </c>
      <c r="I33" s="52">
        <v>14563.1</v>
      </c>
      <c r="J33" s="50">
        <v>16779.099999999999</v>
      </c>
      <c r="K33" s="50">
        <v>16779.099999999999</v>
      </c>
      <c r="L33" s="50">
        <v>16779.099999999999</v>
      </c>
    </row>
    <row r="34" spans="1:20" s="32" customFormat="1" ht="78.75" customHeight="1" x14ac:dyDescent="0.25">
      <c r="A34" s="18" t="s">
        <v>400</v>
      </c>
      <c r="B34" s="19" t="s">
        <v>56</v>
      </c>
      <c r="C34" s="87" t="s">
        <v>59</v>
      </c>
      <c r="D34" s="19" t="s">
        <v>403</v>
      </c>
      <c r="E34" s="36" t="s">
        <v>57</v>
      </c>
      <c r="F34" s="84" t="s">
        <v>88</v>
      </c>
      <c r="G34" s="52">
        <v>56.9</v>
      </c>
      <c r="H34" s="50">
        <v>-168.8</v>
      </c>
      <c r="I34" s="52">
        <v>0</v>
      </c>
      <c r="J34" s="50">
        <v>0</v>
      </c>
      <c r="K34" s="50">
        <v>0</v>
      </c>
      <c r="L34" s="50">
        <v>0</v>
      </c>
    </row>
    <row r="35" spans="1:20" s="32" customFormat="1" ht="68.25" customHeight="1" x14ac:dyDescent="0.25">
      <c r="A35" s="18" t="s">
        <v>401</v>
      </c>
      <c r="B35" s="19" t="s">
        <v>56</v>
      </c>
      <c r="C35" s="87" t="s">
        <v>307</v>
      </c>
      <c r="D35" s="29" t="s">
        <v>404</v>
      </c>
      <c r="E35" s="36" t="s">
        <v>57</v>
      </c>
      <c r="F35" s="84" t="s">
        <v>88</v>
      </c>
      <c r="G35" s="52">
        <v>54.6</v>
      </c>
      <c r="H35" s="50">
        <v>7.4</v>
      </c>
      <c r="I35" s="52">
        <v>0</v>
      </c>
      <c r="J35" s="50">
        <v>0</v>
      </c>
      <c r="K35" s="50">
        <v>0</v>
      </c>
      <c r="L35" s="50">
        <v>0</v>
      </c>
    </row>
    <row r="36" spans="1:20" s="32" customFormat="1" ht="111.75" customHeight="1" x14ac:dyDescent="0.25">
      <c r="A36" s="18" t="s">
        <v>406</v>
      </c>
      <c r="B36" s="19" t="s">
        <v>56</v>
      </c>
      <c r="C36" s="87" t="s">
        <v>60</v>
      </c>
      <c r="D36" s="19" t="s">
        <v>405</v>
      </c>
      <c r="E36" s="36" t="s">
        <v>57</v>
      </c>
      <c r="F36" s="84" t="s">
        <v>88</v>
      </c>
      <c r="G36" s="52">
        <v>10229.1</v>
      </c>
      <c r="H36" s="50">
        <v>10077.200000000001</v>
      </c>
      <c r="I36" s="52">
        <v>0</v>
      </c>
      <c r="J36" s="50">
        <v>0</v>
      </c>
      <c r="K36" s="50">
        <v>0</v>
      </c>
      <c r="L36" s="50">
        <v>0</v>
      </c>
    </row>
    <row r="37" spans="1:20" s="32" customFormat="1" ht="35.25" customHeight="1" x14ac:dyDescent="0.25">
      <c r="A37" s="18"/>
      <c r="B37" s="18"/>
      <c r="C37" s="3" t="s">
        <v>61</v>
      </c>
      <c r="D37" s="25" t="s">
        <v>62</v>
      </c>
      <c r="E37" s="33"/>
      <c r="F37" s="33"/>
      <c r="G37" s="60">
        <f t="shared" ref="G37:L37" si="7">G38+G39+G40+G41</f>
        <v>2826.8</v>
      </c>
      <c r="H37" s="60">
        <f t="shared" si="7"/>
        <v>1180.3999999999999</v>
      </c>
      <c r="I37" s="60">
        <f t="shared" si="7"/>
        <v>1715.5</v>
      </c>
      <c r="J37" s="60">
        <f t="shared" si="7"/>
        <v>2410.8000000000002</v>
      </c>
      <c r="K37" s="60">
        <f t="shared" si="7"/>
        <v>2410.8000000000002</v>
      </c>
      <c r="L37" s="60">
        <f t="shared" si="7"/>
        <v>2410.8000000000002</v>
      </c>
    </row>
    <row r="38" spans="1:20" s="45" customFormat="1" ht="74.25" customHeight="1" x14ac:dyDescent="0.25">
      <c r="A38" s="18" t="s">
        <v>407</v>
      </c>
      <c r="B38" s="19" t="s">
        <v>63</v>
      </c>
      <c r="C38" s="33" t="s">
        <v>315</v>
      </c>
      <c r="D38" s="18" t="s">
        <v>316</v>
      </c>
      <c r="E38" s="54">
        <v>908</v>
      </c>
      <c r="F38" s="54" t="s">
        <v>317</v>
      </c>
      <c r="G38" s="50">
        <v>2114.8000000000002</v>
      </c>
      <c r="H38" s="50">
        <v>901</v>
      </c>
      <c r="I38" s="50">
        <v>1360.5</v>
      </c>
      <c r="J38" s="50">
        <v>2040.8</v>
      </c>
      <c r="K38" s="50">
        <v>2040.8</v>
      </c>
      <c r="L38" s="50">
        <v>2040.8</v>
      </c>
    </row>
    <row r="39" spans="1:20" s="32" customFormat="1" ht="105" x14ac:dyDescent="0.25">
      <c r="A39" s="18" t="s">
        <v>408</v>
      </c>
      <c r="B39" s="19" t="s">
        <v>63</v>
      </c>
      <c r="C39" s="33" t="s">
        <v>271</v>
      </c>
      <c r="D39" s="18" t="s">
        <v>64</v>
      </c>
      <c r="E39" s="36" t="s">
        <v>65</v>
      </c>
      <c r="F39" s="33" t="s">
        <v>75</v>
      </c>
      <c r="G39" s="50">
        <v>657</v>
      </c>
      <c r="H39" s="50">
        <v>222.8</v>
      </c>
      <c r="I39" s="50">
        <v>300</v>
      </c>
      <c r="J39" s="50">
        <v>315</v>
      </c>
      <c r="K39" s="50">
        <v>315</v>
      </c>
      <c r="L39" s="50">
        <v>315</v>
      </c>
    </row>
    <row r="40" spans="1:20" s="32" customFormat="1" ht="69" customHeight="1" x14ac:dyDescent="0.25">
      <c r="A40" s="18" t="s">
        <v>409</v>
      </c>
      <c r="B40" s="19" t="s">
        <v>63</v>
      </c>
      <c r="C40" s="33" t="s">
        <v>272</v>
      </c>
      <c r="D40" s="18" t="s">
        <v>66</v>
      </c>
      <c r="E40" s="36" t="s">
        <v>52</v>
      </c>
      <c r="F40" s="33" t="s">
        <v>76</v>
      </c>
      <c r="G40" s="50">
        <v>55</v>
      </c>
      <c r="H40" s="50">
        <v>36.799999999999997</v>
      </c>
      <c r="I40" s="50">
        <v>55</v>
      </c>
      <c r="J40" s="50">
        <v>55</v>
      </c>
      <c r="K40" s="50">
        <v>55</v>
      </c>
      <c r="L40" s="50">
        <v>55</v>
      </c>
    </row>
    <row r="41" spans="1:20" s="32" customFormat="1" ht="66.75" customHeight="1" x14ac:dyDescent="0.25">
      <c r="A41" s="18" t="s">
        <v>410</v>
      </c>
      <c r="B41" s="19" t="s">
        <v>63</v>
      </c>
      <c r="C41" s="33" t="s">
        <v>273</v>
      </c>
      <c r="D41" s="18" t="s">
        <v>67</v>
      </c>
      <c r="E41" s="36" t="s">
        <v>52</v>
      </c>
      <c r="F41" s="33" t="s">
        <v>76</v>
      </c>
      <c r="G41" s="50">
        <v>0</v>
      </c>
      <c r="H41" s="50">
        <v>19.8</v>
      </c>
      <c r="I41" s="50">
        <v>0</v>
      </c>
      <c r="J41" s="50">
        <v>0</v>
      </c>
      <c r="K41" s="50">
        <v>0</v>
      </c>
      <c r="L41" s="50">
        <v>0</v>
      </c>
    </row>
    <row r="42" spans="1:20" s="32" customFormat="1" ht="43.5" customHeight="1" x14ac:dyDescent="0.25">
      <c r="A42" s="18"/>
      <c r="B42" s="19"/>
      <c r="C42" s="3" t="s">
        <v>68</v>
      </c>
      <c r="D42" s="25" t="s">
        <v>69</v>
      </c>
      <c r="E42" s="33"/>
      <c r="F42" s="33"/>
      <c r="G42" s="60">
        <f t="shared" ref="G42:L42" si="8">G43+G44</f>
        <v>138.80000000000001</v>
      </c>
      <c r="H42" s="60">
        <f t="shared" si="8"/>
        <v>184.7</v>
      </c>
      <c r="I42" s="60">
        <f t="shared" si="8"/>
        <v>208.8</v>
      </c>
      <c r="J42" s="60">
        <f t="shared" si="8"/>
        <v>140.4</v>
      </c>
      <c r="K42" s="60">
        <f t="shared" si="8"/>
        <v>142</v>
      </c>
      <c r="L42" s="60">
        <f t="shared" si="8"/>
        <v>142</v>
      </c>
    </row>
    <row r="43" spans="1:20" s="32" customFormat="1" ht="129" customHeight="1" x14ac:dyDescent="0.25">
      <c r="A43" s="18" t="s">
        <v>411</v>
      </c>
      <c r="B43" s="19" t="s">
        <v>70</v>
      </c>
      <c r="C43" s="33" t="s">
        <v>71</v>
      </c>
      <c r="D43" s="18" t="s">
        <v>72</v>
      </c>
      <c r="E43" s="36" t="s">
        <v>52</v>
      </c>
      <c r="F43" s="33" t="s">
        <v>76</v>
      </c>
      <c r="G43" s="50">
        <v>100</v>
      </c>
      <c r="H43" s="50">
        <v>169.1</v>
      </c>
      <c r="I43" s="50">
        <v>170</v>
      </c>
      <c r="J43" s="50">
        <v>100</v>
      </c>
      <c r="K43" s="50">
        <v>100</v>
      </c>
      <c r="L43" s="50">
        <v>100</v>
      </c>
    </row>
    <row r="44" spans="1:20" s="32" customFormat="1" ht="86.25" customHeight="1" x14ac:dyDescent="0.25">
      <c r="A44" s="18" t="s">
        <v>412</v>
      </c>
      <c r="B44" s="19" t="s">
        <v>70</v>
      </c>
      <c r="C44" s="33" t="s">
        <v>149</v>
      </c>
      <c r="D44" s="18" t="s">
        <v>150</v>
      </c>
      <c r="E44" s="36" t="s">
        <v>52</v>
      </c>
      <c r="F44" s="33" t="s">
        <v>76</v>
      </c>
      <c r="G44" s="50">
        <v>38.799999999999997</v>
      </c>
      <c r="H44" s="50">
        <v>15.6</v>
      </c>
      <c r="I44" s="50">
        <v>38.799999999999997</v>
      </c>
      <c r="J44" s="50">
        <v>40.4</v>
      </c>
      <c r="K44" s="50">
        <v>42</v>
      </c>
      <c r="L44" s="50">
        <v>42</v>
      </c>
      <c r="M44" s="9"/>
      <c r="N44" s="9"/>
      <c r="O44" s="9"/>
      <c r="P44" s="9"/>
      <c r="Q44" s="9"/>
      <c r="R44" s="9"/>
      <c r="S44" s="9"/>
      <c r="T44" s="9"/>
    </row>
    <row r="45" spans="1:20" s="32" customFormat="1" ht="33" customHeight="1" x14ac:dyDescent="0.25">
      <c r="A45" s="18"/>
      <c r="B45" s="18"/>
      <c r="C45" s="3" t="s">
        <v>73</v>
      </c>
      <c r="D45" s="25" t="s">
        <v>74</v>
      </c>
      <c r="E45" s="33"/>
      <c r="F45" s="33"/>
      <c r="G45" s="67">
        <f>SUM(G46:G83)</f>
        <v>1441.1</v>
      </c>
      <c r="H45" s="67">
        <f>SUM(H46:H83)</f>
        <v>1745.3000000000002</v>
      </c>
      <c r="I45" s="67">
        <v>1750</v>
      </c>
      <c r="J45" s="67">
        <v>1498.7</v>
      </c>
      <c r="K45" s="67">
        <v>1558.7</v>
      </c>
      <c r="L45" s="67">
        <v>1558.7</v>
      </c>
      <c r="M45" s="9"/>
      <c r="N45" s="9"/>
      <c r="O45" s="9"/>
      <c r="P45" s="9"/>
      <c r="Q45" s="9"/>
      <c r="R45" s="9"/>
      <c r="S45" s="9"/>
      <c r="T45" s="9"/>
    </row>
    <row r="46" spans="1:20" s="32" customFormat="1" ht="168" customHeight="1" x14ac:dyDescent="0.25">
      <c r="A46" s="26" t="s">
        <v>413</v>
      </c>
      <c r="B46" s="18" t="s">
        <v>98</v>
      </c>
      <c r="C46" s="33" t="s">
        <v>223</v>
      </c>
      <c r="D46" s="18" t="s">
        <v>222</v>
      </c>
      <c r="E46" s="33">
        <v>841</v>
      </c>
      <c r="F46" s="85" t="s">
        <v>236</v>
      </c>
      <c r="G46" s="52">
        <v>0</v>
      </c>
      <c r="H46" s="52">
        <v>1</v>
      </c>
      <c r="I46" s="67"/>
      <c r="J46" s="67"/>
      <c r="K46" s="67"/>
      <c r="L46" s="67"/>
      <c r="M46" s="9"/>
      <c r="N46" s="9"/>
      <c r="O46" s="9"/>
      <c r="P46" s="9"/>
      <c r="Q46" s="9"/>
      <c r="R46" s="9"/>
      <c r="S46" s="9"/>
      <c r="T46" s="9"/>
    </row>
    <row r="47" spans="1:20" s="55" customFormat="1" ht="126.75" customHeight="1" x14ac:dyDescent="0.25">
      <c r="A47" s="26" t="s">
        <v>414</v>
      </c>
      <c r="B47" s="18" t="s">
        <v>98</v>
      </c>
      <c r="C47" s="33" t="s">
        <v>190</v>
      </c>
      <c r="D47" s="18" t="s">
        <v>191</v>
      </c>
      <c r="E47" s="33">
        <v>841</v>
      </c>
      <c r="F47" s="85" t="s">
        <v>236</v>
      </c>
      <c r="G47" s="52">
        <v>0</v>
      </c>
      <c r="H47" s="52">
        <v>2.5</v>
      </c>
      <c r="I47" s="67"/>
      <c r="J47" s="67"/>
      <c r="K47" s="67"/>
      <c r="L47" s="67"/>
      <c r="M47" s="9"/>
      <c r="N47" s="9"/>
      <c r="O47" s="9"/>
      <c r="P47" s="9"/>
      <c r="Q47" s="9"/>
      <c r="R47" s="9"/>
      <c r="S47" s="9"/>
      <c r="T47" s="9"/>
    </row>
    <row r="48" spans="1:20" s="55" customFormat="1" ht="148.5" customHeight="1" x14ac:dyDescent="0.25">
      <c r="A48" s="26" t="s">
        <v>415</v>
      </c>
      <c r="B48" s="18" t="s">
        <v>98</v>
      </c>
      <c r="C48" s="33" t="s">
        <v>327</v>
      </c>
      <c r="D48" s="71" t="s">
        <v>328</v>
      </c>
      <c r="E48" s="33">
        <v>841</v>
      </c>
      <c r="F48" s="85" t="s">
        <v>236</v>
      </c>
      <c r="G48" s="52">
        <v>0</v>
      </c>
      <c r="H48" s="52">
        <v>1</v>
      </c>
      <c r="I48" s="67"/>
      <c r="J48" s="67"/>
      <c r="K48" s="67"/>
      <c r="L48" s="67"/>
      <c r="M48" s="9"/>
      <c r="N48" s="9"/>
      <c r="O48" s="9"/>
      <c r="P48" s="9"/>
      <c r="Q48" s="9"/>
      <c r="R48" s="9"/>
      <c r="S48" s="9"/>
      <c r="T48" s="9"/>
    </row>
    <row r="49" spans="1:20" s="32" customFormat="1" ht="147.75" customHeight="1" x14ac:dyDescent="0.25">
      <c r="A49" s="26" t="s">
        <v>417</v>
      </c>
      <c r="B49" s="18" t="s">
        <v>98</v>
      </c>
      <c r="C49" s="54" t="s">
        <v>238</v>
      </c>
      <c r="D49" s="72" t="s">
        <v>237</v>
      </c>
      <c r="E49" s="33">
        <v>825</v>
      </c>
      <c r="F49" s="85" t="s">
        <v>318</v>
      </c>
      <c r="G49" s="50">
        <v>0</v>
      </c>
      <c r="H49" s="50">
        <v>0.9</v>
      </c>
      <c r="I49" s="50"/>
      <c r="J49" s="51"/>
      <c r="K49" s="50"/>
      <c r="L49" s="50"/>
      <c r="M49" s="9"/>
      <c r="N49" s="9"/>
      <c r="O49" s="9"/>
      <c r="P49" s="9"/>
      <c r="Q49" s="9"/>
      <c r="R49" s="9"/>
      <c r="S49" s="9"/>
      <c r="T49" s="9"/>
    </row>
    <row r="50" spans="1:20" s="32" customFormat="1" ht="129" customHeight="1" x14ac:dyDescent="0.25">
      <c r="A50" s="26" t="s">
        <v>418</v>
      </c>
      <c r="B50" s="18" t="s">
        <v>98</v>
      </c>
      <c r="C50" s="54" t="s">
        <v>190</v>
      </c>
      <c r="D50" s="72" t="s">
        <v>191</v>
      </c>
      <c r="E50" s="33">
        <v>825</v>
      </c>
      <c r="F50" s="85" t="s">
        <v>318</v>
      </c>
      <c r="G50" s="50">
        <v>5.5</v>
      </c>
      <c r="H50" s="50">
        <v>2.4</v>
      </c>
      <c r="I50" s="50"/>
      <c r="J50" s="50"/>
      <c r="K50" s="50"/>
      <c r="L50" s="50"/>
      <c r="M50" s="9"/>
      <c r="N50" s="9"/>
      <c r="O50" s="9"/>
      <c r="P50" s="9"/>
      <c r="Q50" s="9"/>
      <c r="R50" s="9"/>
      <c r="S50" s="9"/>
      <c r="T50" s="9"/>
    </row>
    <row r="51" spans="1:20" s="32" customFormat="1" ht="188.25" customHeight="1" x14ac:dyDescent="0.25">
      <c r="A51" s="26" t="s">
        <v>419</v>
      </c>
      <c r="B51" s="18" t="s">
        <v>98</v>
      </c>
      <c r="C51" s="54" t="s">
        <v>240</v>
      </c>
      <c r="D51" s="73" t="s">
        <v>239</v>
      </c>
      <c r="E51" s="36" t="s">
        <v>192</v>
      </c>
      <c r="F51" s="84" t="s">
        <v>318</v>
      </c>
      <c r="G51" s="50">
        <v>10.8</v>
      </c>
      <c r="H51" s="50">
        <v>0</v>
      </c>
      <c r="I51" s="50"/>
      <c r="J51" s="50"/>
      <c r="K51" s="50"/>
      <c r="L51" s="50"/>
      <c r="M51" s="9"/>
      <c r="N51" s="9"/>
      <c r="O51" s="9"/>
      <c r="P51" s="9"/>
      <c r="Q51" s="9"/>
      <c r="R51" s="9"/>
      <c r="S51" s="9"/>
      <c r="T51" s="9"/>
    </row>
    <row r="52" spans="1:20" s="32" customFormat="1" ht="138.75" customHeight="1" x14ac:dyDescent="0.25">
      <c r="A52" s="26" t="s">
        <v>420</v>
      </c>
      <c r="B52" s="18" t="s">
        <v>98</v>
      </c>
      <c r="C52" s="54" t="s">
        <v>242</v>
      </c>
      <c r="D52" s="73" t="s">
        <v>241</v>
      </c>
      <c r="E52" s="36" t="s">
        <v>192</v>
      </c>
      <c r="F52" s="85" t="s">
        <v>318</v>
      </c>
      <c r="G52" s="50">
        <v>0</v>
      </c>
      <c r="H52" s="50">
        <v>12</v>
      </c>
      <c r="I52" s="50"/>
      <c r="J52" s="50"/>
      <c r="K52" s="50"/>
      <c r="L52" s="50"/>
      <c r="M52" s="9"/>
      <c r="N52" s="9"/>
      <c r="O52" s="9"/>
      <c r="P52" s="9"/>
      <c r="Q52" s="9"/>
      <c r="R52" s="9"/>
      <c r="S52" s="9"/>
      <c r="T52" s="9"/>
    </row>
    <row r="53" spans="1:20" s="32" customFormat="1" ht="151.5" customHeight="1" x14ac:dyDescent="0.25">
      <c r="A53" s="26" t="s">
        <v>421</v>
      </c>
      <c r="B53" s="18" t="s">
        <v>98</v>
      </c>
      <c r="C53" s="54" t="s">
        <v>193</v>
      </c>
      <c r="D53" s="73" t="s">
        <v>194</v>
      </c>
      <c r="E53" s="36" t="s">
        <v>192</v>
      </c>
      <c r="F53" s="85" t="s">
        <v>318</v>
      </c>
      <c r="G53" s="50">
        <v>0.9</v>
      </c>
      <c r="H53" s="50">
        <v>1</v>
      </c>
      <c r="I53" s="50"/>
      <c r="J53" s="50"/>
      <c r="K53" s="50"/>
      <c r="L53" s="50"/>
      <c r="M53" s="9"/>
      <c r="N53" s="9"/>
      <c r="O53" s="9"/>
      <c r="P53" s="9"/>
      <c r="Q53" s="9"/>
      <c r="R53" s="9"/>
      <c r="S53" s="9"/>
      <c r="T53" s="9"/>
    </row>
    <row r="54" spans="1:20" s="32" customFormat="1" ht="126" customHeight="1" x14ac:dyDescent="0.25">
      <c r="A54" s="26" t="s">
        <v>422</v>
      </c>
      <c r="B54" s="18" t="s">
        <v>98</v>
      </c>
      <c r="C54" s="54" t="s">
        <v>219</v>
      </c>
      <c r="D54" s="73" t="s">
        <v>321</v>
      </c>
      <c r="E54" s="36" t="s">
        <v>192</v>
      </c>
      <c r="F54" s="85" t="s">
        <v>318</v>
      </c>
      <c r="G54" s="50">
        <v>0</v>
      </c>
      <c r="H54" s="50">
        <v>0.5</v>
      </c>
      <c r="I54" s="50"/>
      <c r="J54" s="50"/>
      <c r="K54" s="50"/>
      <c r="L54" s="50"/>
      <c r="M54" s="9"/>
      <c r="N54" s="9"/>
      <c r="O54" s="9"/>
      <c r="P54" s="9"/>
      <c r="Q54" s="9"/>
      <c r="R54" s="9"/>
      <c r="S54" s="9"/>
      <c r="T54" s="9"/>
    </row>
    <row r="55" spans="1:20" s="32" customFormat="1" ht="143.25" customHeight="1" x14ac:dyDescent="0.25">
      <c r="A55" s="26" t="s">
        <v>423</v>
      </c>
      <c r="B55" s="18" t="s">
        <v>98</v>
      </c>
      <c r="C55" s="54" t="s">
        <v>217</v>
      </c>
      <c r="D55" s="73" t="s">
        <v>195</v>
      </c>
      <c r="E55" s="36" t="s">
        <v>192</v>
      </c>
      <c r="F55" s="85" t="s">
        <v>318</v>
      </c>
      <c r="G55" s="50">
        <v>0</v>
      </c>
      <c r="H55" s="50">
        <v>5</v>
      </c>
      <c r="I55" s="50"/>
      <c r="J55" s="50"/>
      <c r="K55" s="50"/>
      <c r="L55" s="50"/>
      <c r="M55" s="9"/>
      <c r="N55" s="9"/>
      <c r="O55" s="9"/>
      <c r="P55" s="9"/>
      <c r="Q55" s="9"/>
      <c r="R55" s="9"/>
      <c r="S55" s="9"/>
      <c r="T55" s="9"/>
    </row>
    <row r="56" spans="1:20" s="32" customFormat="1" ht="120" x14ac:dyDescent="0.25">
      <c r="A56" s="26" t="s">
        <v>424</v>
      </c>
      <c r="B56" s="18" t="s">
        <v>98</v>
      </c>
      <c r="C56" s="54" t="s">
        <v>196</v>
      </c>
      <c r="D56" s="72" t="s">
        <v>197</v>
      </c>
      <c r="E56" s="36" t="s">
        <v>192</v>
      </c>
      <c r="F56" s="85" t="s">
        <v>318</v>
      </c>
      <c r="G56" s="50">
        <v>0</v>
      </c>
      <c r="H56" s="50">
        <v>4</v>
      </c>
      <c r="I56" s="50"/>
      <c r="J56" s="50"/>
      <c r="K56" s="50"/>
      <c r="L56" s="50"/>
      <c r="M56" s="9"/>
      <c r="N56" s="9"/>
      <c r="O56" s="9"/>
      <c r="P56" s="9"/>
      <c r="Q56" s="9"/>
      <c r="R56" s="9"/>
      <c r="S56" s="9"/>
      <c r="T56" s="9"/>
    </row>
    <row r="57" spans="1:20" s="32" customFormat="1" ht="171.75" customHeight="1" x14ac:dyDescent="0.25">
      <c r="A57" s="26" t="s">
        <v>425</v>
      </c>
      <c r="B57" s="18" t="s">
        <v>98</v>
      </c>
      <c r="C57" s="54" t="s">
        <v>198</v>
      </c>
      <c r="D57" s="72" t="s">
        <v>199</v>
      </c>
      <c r="E57" s="33">
        <v>825</v>
      </c>
      <c r="F57" s="85" t="s">
        <v>318</v>
      </c>
      <c r="G57" s="50">
        <v>23.1</v>
      </c>
      <c r="H57" s="50">
        <v>95.5</v>
      </c>
      <c r="I57" s="50"/>
      <c r="J57" s="50"/>
      <c r="K57" s="50"/>
      <c r="L57" s="50"/>
      <c r="M57" s="9"/>
      <c r="N57" s="9"/>
      <c r="O57" s="9"/>
      <c r="P57" s="9"/>
      <c r="Q57" s="9"/>
      <c r="R57" s="9"/>
      <c r="S57" s="9"/>
      <c r="T57" s="9"/>
    </row>
    <row r="58" spans="1:20" s="55" customFormat="1" ht="171.75" customHeight="1" x14ac:dyDescent="0.25">
      <c r="A58" s="26" t="s">
        <v>426</v>
      </c>
      <c r="B58" s="18" t="s">
        <v>98</v>
      </c>
      <c r="C58" s="54" t="s">
        <v>319</v>
      </c>
      <c r="D58" s="71" t="s">
        <v>320</v>
      </c>
      <c r="E58" s="33">
        <v>825</v>
      </c>
      <c r="F58" s="85" t="s">
        <v>318</v>
      </c>
      <c r="G58" s="50">
        <v>0</v>
      </c>
      <c r="H58" s="50">
        <v>2</v>
      </c>
      <c r="I58" s="50"/>
      <c r="J58" s="50"/>
      <c r="K58" s="50"/>
      <c r="L58" s="50"/>
      <c r="M58" s="9"/>
      <c r="N58" s="9"/>
      <c r="O58" s="9"/>
      <c r="P58" s="9"/>
      <c r="Q58" s="9"/>
      <c r="R58" s="9"/>
      <c r="S58" s="9"/>
      <c r="T58" s="9"/>
    </row>
    <row r="59" spans="1:20" s="32" customFormat="1" ht="126" customHeight="1" x14ac:dyDescent="0.25">
      <c r="A59" s="26" t="s">
        <v>427</v>
      </c>
      <c r="B59" s="18" t="s">
        <v>98</v>
      </c>
      <c r="C59" s="54" t="s">
        <v>275</v>
      </c>
      <c r="D59" s="72" t="s">
        <v>276</v>
      </c>
      <c r="E59" s="33">
        <v>825</v>
      </c>
      <c r="F59" s="85" t="s">
        <v>318</v>
      </c>
      <c r="G59" s="50">
        <v>0</v>
      </c>
      <c r="H59" s="50">
        <v>3.2</v>
      </c>
      <c r="I59" s="50"/>
      <c r="J59" s="50"/>
      <c r="K59" s="50"/>
      <c r="L59" s="50"/>
      <c r="M59" s="9"/>
      <c r="N59" s="9"/>
      <c r="O59" s="9"/>
      <c r="P59" s="9"/>
      <c r="Q59" s="9"/>
      <c r="R59" s="9"/>
      <c r="S59" s="9"/>
      <c r="T59" s="9"/>
    </row>
    <row r="60" spans="1:20" s="32" customFormat="1" ht="190.5" customHeight="1" x14ac:dyDescent="0.25">
      <c r="A60" s="26" t="s">
        <v>428</v>
      </c>
      <c r="B60" s="18" t="s">
        <v>98</v>
      </c>
      <c r="C60" s="54" t="s">
        <v>201</v>
      </c>
      <c r="D60" s="72" t="s">
        <v>200</v>
      </c>
      <c r="E60" s="33">
        <v>825</v>
      </c>
      <c r="F60" s="85" t="s">
        <v>318</v>
      </c>
      <c r="G60" s="50">
        <v>0</v>
      </c>
      <c r="H60" s="50">
        <v>1.9</v>
      </c>
      <c r="I60" s="50"/>
      <c r="J60" s="51"/>
      <c r="K60" s="50"/>
      <c r="L60" s="50"/>
      <c r="M60" s="9"/>
      <c r="N60" s="9"/>
      <c r="O60" s="9"/>
      <c r="P60" s="9"/>
      <c r="Q60" s="9"/>
      <c r="R60" s="9"/>
      <c r="S60" s="9"/>
      <c r="T60" s="9"/>
    </row>
    <row r="61" spans="1:20" s="32" customFormat="1" ht="202.5" customHeight="1" x14ac:dyDescent="0.25">
      <c r="A61" s="26" t="s">
        <v>429</v>
      </c>
      <c r="B61" s="18" t="s">
        <v>98</v>
      </c>
      <c r="C61" s="54" t="s">
        <v>202</v>
      </c>
      <c r="D61" s="72" t="s">
        <v>203</v>
      </c>
      <c r="E61" s="33">
        <v>825</v>
      </c>
      <c r="F61" s="85" t="s">
        <v>318</v>
      </c>
      <c r="G61" s="50">
        <v>0</v>
      </c>
      <c r="H61" s="50">
        <v>0.6</v>
      </c>
      <c r="I61" s="50"/>
      <c r="J61" s="51"/>
      <c r="K61" s="50"/>
      <c r="L61" s="50"/>
      <c r="M61" s="9"/>
      <c r="N61" s="9"/>
      <c r="O61" s="9"/>
      <c r="P61" s="9"/>
      <c r="Q61" s="9"/>
      <c r="R61" s="9"/>
      <c r="S61" s="9"/>
      <c r="T61" s="9"/>
    </row>
    <row r="62" spans="1:20" s="32" customFormat="1" ht="181.5" customHeight="1" x14ac:dyDescent="0.25">
      <c r="A62" s="26" t="s">
        <v>430</v>
      </c>
      <c r="B62" s="18" t="s">
        <v>98</v>
      </c>
      <c r="C62" s="54" t="s">
        <v>277</v>
      </c>
      <c r="D62" s="72" t="s">
        <v>278</v>
      </c>
      <c r="E62" s="33">
        <v>825</v>
      </c>
      <c r="F62" s="85" t="s">
        <v>318</v>
      </c>
      <c r="G62" s="50">
        <v>13.8</v>
      </c>
      <c r="H62" s="50">
        <v>0</v>
      </c>
      <c r="I62" s="50"/>
      <c r="J62" s="51"/>
      <c r="K62" s="50"/>
      <c r="L62" s="50"/>
      <c r="M62" s="9"/>
      <c r="N62" s="9"/>
      <c r="O62" s="9"/>
      <c r="P62" s="9"/>
      <c r="Q62" s="9"/>
      <c r="R62" s="9"/>
      <c r="S62" s="9"/>
      <c r="T62" s="9"/>
    </row>
    <row r="63" spans="1:20" s="55" customFormat="1" ht="181.5" customHeight="1" x14ac:dyDescent="0.25">
      <c r="A63" s="26" t="s">
        <v>431</v>
      </c>
      <c r="B63" s="18" t="s">
        <v>98</v>
      </c>
      <c r="C63" s="54" t="s">
        <v>322</v>
      </c>
      <c r="D63" s="71" t="s">
        <v>323</v>
      </c>
      <c r="E63" s="33">
        <v>825</v>
      </c>
      <c r="F63" s="85" t="s">
        <v>318</v>
      </c>
      <c r="G63" s="50">
        <v>0</v>
      </c>
      <c r="H63" s="50">
        <v>1</v>
      </c>
      <c r="I63" s="50"/>
      <c r="J63" s="51"/>
      <c r="K63" s="50"/>
      <c r="L63" s="50"/>
      <c r="M63" s="9"/>
      <c r="N63" s="9"/>
      <c r="O63" s="9"/>
      <c r="P63" s="9"/>
      <c r="Q63" s="9"/>
      <c r="R63" s="9"/>
      <c r="S63" s="9"/>
      <c r="T63" s="9"/>
    </row>
    <row r="64" spans="1:20" s="32" customFormat="1" ht="210" x14ac:dyDescent="0.25">
      <c r="A64" s="26" t="s">
        <v>432</v>
      </c>
      <c r="B64" s="18" t="s">
        <v>98</v>
      </c>
      <c r="C64" s="54" t="s">
        <v>243</v>
      </c>
      <c r="D64" s="73" t="s">
        <v>244</v>
      </c>
      <c r="E64" s="35" t="s">
        <v>192</v>
      </c>
      <c r="F64" s="85" t="s">
        <v>318</v>
      </c>
      <c r="G64" s="50">
        <v>0</v>
      </c>
      <c r="H64" s="50">
        <v>2.6</v>
      </c>
      <c r="I64" s="50"/>
      <c r="J64" s="51"/>
      <c r="K64" s="50"/>
      <c r="L64" s="50"/>
      <c r="M64" s="9"/>
      <c r="N64" s="9"/>
      <c r="O64" s="9"/>
      <c r="P64" s="9"/>
      <c r="Q64" s="9"/>
      <c r="R64" s="9"/>
      <c r="S64" s="9"/>
      <c r="T64" s="9"/>
    </row>
    <row r="65" spans="1:20" s="32" customFormat="1" ht="127.5" customHeight="1" x14ac:dyDescent="0.25">
      <c r="A65" s="26" t="s">
        <v>433</v>
      </c>
      <c r="B65" s="18" t="s">
        <v>98</v>
      </c>
      <c r="C65" s="54" t="s">
        <v>245</v>
      </c>
      <c r="D65" s="73" t="s">
        <v>246</v>
      </c>
      <c r="E65" s="35" t="s">
        <v>192</v>
      </c>
      <c r="F65" s="85" t="s">
        <v>318</v>
      </c>
      <c r="G65" s="50">
        <v>0</v>
      </c>
      <c r="H65" s="50">
        <v>2.2999999999999998</v>
      </c>
      <c r="I65" s="50"/>
      <c r="J65" s="51"/>
      <c r="K65" s="50"/>
      <c r="L65" s="50"/>
      <c r="M65" s="9"/>
      <c r="N65" s="9"/>
      <c r="O65" s="9"/>
      <c r="P65" s="9"/>
      <c r="Q65" s="9"/>
      <c r="R65" s="9"/>
      <c r="S65" s="9"/>
      <c r="T65" s="9"/>
    </row>
    <row r="66" spans="1:20" s="32" customFormat="1" ht="135" x14ac:dyDescent="0.25">
      <c r="A66" s="26" t="s">
        <v>434</v>
      </c>
      <c r="B66" s="18" t="s">
        <v>98</v>
      </c>
      <c r="C66" s="54" t="s">
        <v>218</v>
      </c>
      <c r="D66" s="73" t="s">
        <v>247</v>
      </c>
      <c r="E66" s="35" t="s">
        <v>192</v>
      </c>
      <c r="F66" s="85" t="s">
        <v>318</v>
      </c>
      <c r="G66" s="50">
        <v>0</v>
      </c>
      <c r="H66" s="50">
        <v>0.2</v>
      </c>
      <c r="I66" s="50"/>
      <c r="J66" s="51"/>
      <c r="K66" s="50"/>
      <c r="L66" s="50"/>
      <c r="M66" s="9"/>
      <c r="N66" s="9"/>
      <c r="O66" s="9"/>
      <c r="P66" s="9"/>
      <c r="Q66" s="9"/>
      <c r="R66" s="9"/>
      <c r="S66" s="9"/>
      <c r="T66" s="9"/>
    </row>
    <row r="67" spans="1:20" s="32" customFormat="1" ht="135" x14ac:dyDescent="0.25">
      <c r="A67" s="26" t="s">
        <v>435</v>
      </c>
      <c r="B67" s="18" t="s">
        <v>98</v>
      </c>
      <c r="C67" s="54" t="s">
        <v>204</v>
      </c>
      <c r="D67" s="73" t="s">
        <v>205</v>
      </c>
      <c r="E67" s="35" t="s">
        <v>192</v>
      </c>
      <c r="F67" s="85" t="s">
        <v>318</v>
      </c>
      <c r="G67" s="50">
        <v>0</v>
      </c>
      <c r="H67" s="50">
        <v>1.5</v>
      </c>
      <c r="I67" s="50"/>
      <c r="J67" s="51"/>
      <c r="K67" s="50"/>
      <c r="L67" s="50"/>
      <c r="M67" s="9"/>
      <c r="N67" s="9"/>
      <c r="O67" s="9"/>
      <c r="P67" s="9"/>
      <c r="Q67" s="9"/>
      <c r="R67" s="9"/>
      <c r="S67" s="9"/>
      <c r="T67" s="9"/>
    </row>
    <row r="68" spans="1:20" s="32" customFormat="1" ht="222" customHeight="1" x14ac:dyDescent="0.25">
      <c r="A68" s="26" t="s">
        <v>436</v>
      </c>
      <c r="B68" s="18" t="s">
        <v>98</v>
      </c>
      <c r="C68" s="54" t="s">
        <v>248</v>
      </c>
      <c r="D68" s="73" t="s">
        <v>249</v>
      </c>
      <c r="E68" s="33">
        <v>825</v>
      </c>
      <c r="F68" s="85" t="s">
        <v>318</v>
      </c>
      <c r="G68" s="50">
        <v>41.2</v>
      </c>
      <c r="H68" s="52">
        <v>0</v>
      </c>
      <c r="I68" s="50"/>
      <c r="J68" s="51"/>
      <c r="K68" s="50"/>
      <c r="L68" s="50"/>
      <c r="M68" s="9"/>
      <c r="N68" s="9"/>
      <c r="O68" s="9"/>
      <c r="P68" s="9"/>
      <c r="Q68" s="9"/>
      <c r="R68" s="9"/>
      <c r="S68" s="9"/>
      <c r="T68" s="9"/>
    </row>
    <row r="69" spans="1:20" s="32" customFormat="1" ht="133.5" customHeight="1" x14ac:dyDescent="0.25">
      <c r="A69" s="26" t="s">
        <v>437</v>
      </c>
      <c r="B69" s="18" t="s">
        <v>98</v>
      </c>
      <c r="C69" s="54" t="s">
        <v>206</v>
      </c>
      <c r="D69" s="73" t="s">
        <v>207</v>
      </c>
      <c r="E69" s="36" t="s">
        <v>192</v>
      </c>
      <c r="F69" s="84" t="s">
        <v>318</v>
      </c>
      <c r="G69" s="50">
        <v>0</v>
      </c>
      <c r="H69" s="50">
        <v>5.8</v>
      </c>
      <c r="I69" s="50"/>
      <c r="J69" s="50"/>
      <c r="K69" s="50"/>
      <c r="L69" s="50"/>
      <c r="M69" s="9"/>
      <c r="N69" s="9"/>
      <c r="O69" s="9"/>
      <c r="P69" s="9"/>
      <c r="Q69" s="9"/>
      <c r="R69" s="9"/>
      <c r="S69" s="9"/>
      <c r="T69" s="9"/>
    </row>
    <row r="70" spans="1:20" s="32" customFormat="1" ht="345" x14ac:dyDescent="0.25">
      <c r="A70" s="26" t="s">
        <v>438</v>
      </c>
      <c r="B70" s="18" t="s">
        <v>98</v>
      </c>
      <c r="C70" s="54" t="s">
        <v>208</v>
      </c>
      <c r="D70" s="73" t="s">
        <v>209</v>
      </c>
      <c r="E70" s="36" t="s">
        <v>192</v>
      </c>
      <c r="F70" s="84" t="s">
        <v>318</v>
      </c>
      <c r="G70" s="50">
        <v>0</v>
      </c>
      <c r="H70" s="50">
        <v>1</v>
      </c>
      <c r="I70" s="50"/>
      <c r="J70" s="50"/>
      <c r="K70" s="50"/>
      <c r="L70" s="50"/>
      <c r="M70" s="9"/>
      <c r="N70" s="9"/>
      <c r="O70" s="9"/>
      <c r="P70" s="9"/>
      <c r="Q70" s="9"/>
      <c r="R70" s="9"/>
      <c r="S70" s="9"/>
      <c r="T70" s="9"/>
    </row>
    <row r="71" spans="1:20" s="32" customFormat="1" ht="161.25" customHeight="1" x14ac:dyDescent="0.25">
      <c r="A71" s="26" t="s">
        <v>439</v>
      </c>
      <c r="B71" s="18" t="s">
        <v>98</v>
      </c>
      <c r="C71" s="54" t="s">
        <v>235</v>
      </c>
      <c r="D71" s="73" t="s">
        <v>250</v>
      </c>
      <c r="E71" s="34">
        <v>825</v>
      </c>
      <c r="F71" s="84" t="s">
        <v>318</v>
      </c>
      <c r="G71" s="50">
        <v>0</v>
      </c>
      <c r="H71" s="50">
        <v>2.5</v>
      </c>
      <c r="I71" s="50"/>
      <c r="J71" s="50"/>
      <c r="K71" s="50"/>
      <c r="L71" s="50"/>
      <c r="M71" s="9"/>
      <c r="N71" s="9"/>
      <c r="O71" s="9"/>
      <c r="P71" s="9"/>
      <c r="Q71" s="9"/>
      <c r="R71" s="9"/>
      <c r="S71" s="9"/>
      <c r="T71" s="9"/>
    </row>
    <row r="72" spans="1:20" s="32" customFormat="1" ht="155.25" customHeight="1" x14ac:dyDescent="0.25">
      <c r="A72" s="26" t="s">
        <v>440</v>
      </c>
      <c r="B72" s="18" t="s">
        <v>98</v>
      </c>
      <c r="C72" s="54" t="s">
        <v>279</v>
      </c>
      <c r="D72" s="73" t="s">
        <v>280</v>
      </c>
      <c r="E72" s="34">
        <v>825</v>
      </c>
      <c r="F72" s="84" t="s">
        <v>318</v>
      </c>
      <c r="G72" s="50">
        <v>0</v>
      </c>
      <c r="H72" s="50">
        <v>2.5</v>
      </c>
      <c r="I72" s="50"/>
      <c r="J72" s="50"/>
      <c r="K72" s="50"/>
      <c r="L72" s="50"/>
      <c r="M72" s="9"/>
      <c r="N72" s="9"/>
      <c r="O72" s="9"/>
      <c r="P72" s="9"/>
      <c r="Q72" s="9"/>
      <c r="R72" s="9"/>
      <c r="S72" s="9"/>
      <c r="T72" s="9"/>
    </row>
    <row r="73" spans="1:20" s="32" customFormat="1" ht="160.5" customHeight="1" x14ac:dyDescent="0.25">
      <c r="A73" s="26" t="s">
        <v>441</v>
      </c>
      <c r="B73" s="18" t="s">
        <v>98</v>
      </c>
      <c r="C73" s="33" t="s">
        <v>210</v>
      </c>
      <c r="D73" s="72" t="s">
        <v>211</v>
      </c>
      <c r="E73" s="34">
        <v>825</v>
      </c>
      <c r="F73" s="85" t="s">
        <v>318</v>
      </c>
      <c r="G73" s="50">
        <v>0</v>
      </c>
      <c r="H73" s="50">
        <v>5.8</v>
      </c>
      <c r="I73" s="50"/>
      <c r="J73" s="51"/>
      <c r="K73" s="50"/>
      <c r="L73" s="50"/>
      <c r="M73" s="9"/>
      <c r="N73" s="9"/>
      <c r="O73" s="9"/>
      <c r="P73" s="9"/>
      <c r="Q73" s="9"/>
      <c r="R73" s="9"/>
      <c r="S73" s="9"/>
      <c r="T73" s="9"/>
    </row>
    <row r="74" spans="1:20" s="32" customFormat="1" ht="123" customHeight="1" x14ac:dyDescent="0.25">
      <c r="A74" s="26" t="s">
        <v>442</v>
      </c>
      <c r="B74" s="18" t="s">
        <v>98</v>
      </c>
      <c r="C74" s="54" t="s">
        <v>212</v>
      </c>
      <c r="D74" s="73" t="s">
        <v>213</v>
      </c>
      <c r="E74" s="33">
        <v>825</v>
      </c>
      <c r="F74" s="84" t="s">
        <v>318</v>
      </c>
      <c r="G74" s="50">
        <v>172.6</v>
      </c>
      <c r="H74" s="50">
        <v>66.2</v>
      </c>
      <c r="I74" s="50"/>
      <c r="J74" s="50"/>
      <c r="K74" s="50"/>
      <c r="L74" s="50"/>
      <c r="M74" s="9"/>
      <c r="N74" s="9"/>
      <c r="O74" s="9"/>
      <c r="P74" s="9"/>
      <c r="Q74" s="9"/>
      <c r="R74" s="9"/>
      <c r="S74" s="9"/>
      <c r="T74" s="9"/>
    </row>
    <row r="75" spans="1:20" s="32" customFormat="1" ht="201.75" customHeight="1" x14ac:dyDescent="0.25">
      <c r="A75" s="26" t="s">
        <v>443</v>
      </c>
      <c r="B75" s="18" t="s">
        <v>98</v>
      </c>
      <c r="C75" s="33" t="s">
        <v>226</v>
      </c>
      <c r="D75" s="31" t="s">
        <v>227</v>
      </c>
      <c r="E75" s="35" t="s">
        <v>192</v>
      </c>
      <c r="F75" s="83" t="s">
        <v>318</v>
      </c>
      <c r="G75" s="50">
        <v>131.6</v>
      </c>
      <c r="H75" s="50">
        <v>10</v>
      </c>
      <c r="I75" s="50"/>
      <c r="J75" s="51"/>
      <c r="K75" s="50"/>
      <c r="L75" s="50"/>
      <c r="M75" s="9"/>
      <c r="N75" s="9"/>
      <c r="O75" s="9"/>
      <c r="P75" s="9"/>
      <c r="Q75" s="9"/>
      <c r="R75" s="9"/>
      <c r="S75" s="9"/>
      <c r="T75" s="9"/>
    </row>
    <row r="76" spans="1:20" s="32" customFormat="1" ht="195" x14ac:dyDescent="0.25">
      <c r="A76" s="26" t="s">
        <v>444</v>
      </c>
      <c r="B76" s="18" t="s">
        <v>98</v>
      </c>
      <c r="C76" s="33" t="s">
        <v>214</v>
      </c>
      <c r="D76" s="31" t="s">
        <v>215</v>
      </c>
      <c r="E76" s="35" t="s">
        <v>57</v>
      </c>
      <c r="F76" s="83" t="s">
        <v>88</v>
      </c>
      <c r="G76" s="50">
        <v>299.7</v>
      </c>
      <c r="H76" s="50">
        <v>0</v>
      </c>
      <c r="I76" s="50"/>
      <c r="J76" s="51"/>
      <c r="K76" s="50"/>
      <c r="L76" s="50"/>
      <c r="M76" s="9"/>
      <c r="N76" s="9"/>
      <c r="O76" s="9"/>
      <c r="P76" s="9"/>
      <c r="Q76" s="9"/>
      <c r="R76" s="9"/>
      <c r="S76" s="9"/>
      <c r="T76" s="9"/>
    </row>
    <row r="77" spans="1:20" s="55" customFormat="1" ht="223.5" customHeight="1" x14ac:dyDescent="0.25">
      <c r="A77" s="26" t="s">
        <v>445</v>
      </c>
      <c r="B77" s="18" t="s">
        <v>98</v>
      </c>
      <c r="C77" s="33" t="s">
        <v>228</v>
      </c>
      <c r="D77" s="31" t="s">
        <v>324</v>
      </c>
      <c r="E77" s="35" t="s">
        <v>57</v>
      </c>
      <c r="F77" s="83" t="s">
        <v>88</v>
      </c>
      <c r="G77" s="50">
        <v>738.9</v>
      </c>
      <c r="H77" s="50">
        <v>0</v>
      </c>
      <c r="I77" s="50"/>
      <c r="J77" s="51"/>
      <c r="K77" s="50"/>
      <c r="L77" s="50"/>
      <c r="M77" s="9"/>
      <c r="N77" s="9"/>
      <c r="O77" s="9"/>
      <c r="P77" s="9"/>
      <c r="Q77" s="9"/>
      <c r="R77" s="9"/>
      <c r="S77" s="9"/>
      <c r="T77" s="9"/>
    </row>
    <row r="78" spans="1:20" s="55" customFormat="1" ht="223.5" customHeight="1" x14ac:dyDescent="0.25">
      <c r="A78" s="26" t="s">
        <v>446</v>
      </c>
      <c r="B78" s="18" t="s">
        <v>98</v>
      </c>
      <c r="C78" s="33" t="s">
        <v>228</v>
      </c>
      <c r="D78" s="31" t="s">
        <v>324</v>
      </c>
      <c r="E78" s="35" t="s">
        <v>325</v>
      </c>
      <c r="F78" s="83" t="s">
        <v>326</v>
      </c>
      <c r="G78" s="50">
        <v>0</v>
      </c>
      <c r="H78" s="50">
        <v>304</v>
      </c>
      <c r="I78" s="50"/>
      <c r="J78" s="51"/>
      <c r="K78" s="50"/>
      <c r="L78" s="50"/>
      <c r="M78" s="9"/>
      <c r="N78" s="9"/>
      <c r="O78" s="9"/>
      <c r="P78" s="9"/>
      <c r="Q78" s="9"/>
      <c r="R78" s="9"/>
      <c r="S78" s="9"/>
      <c r="T78" s="9"/>
    </row>
    <row r="79" spans="1:20" s="55" customFormat="1" ht="90.75" customHeight="1" x14ac:dyDescent="0.25">
      <c r="A79" s="26" t="s">
        <v>447</v>
      </c>
      <c r="B79" s="18" t="s">
        <v>98</v>
      </c>
      <c r="C79" s="33" t="s">
        <v>330</v>
      </c>
      <c r="D79" s="74" t="s">
        <v>331</v>
      </c>
      <c r="E79" s="35" t="s">
        <v>52</v>
      </c>
      <c r="F79" s="84" t="s">
        <v>251</v>
      </c>
      <c r="G79" s="50">
        <v>0</v>
      </c>
      <c r="H79" s="50">
        <v>1246.4000000000001</v>
      </c>
      <c r="I79" s="50"/>
      <c r="J79" s="51"/>
      <c r="K79" s="50"/>
      <c r="L79" s="50"/>
      <c r="M79" s="9"/>
      <c r="N79" s="9"/>
      <c r="O79" s="9"/>
      <c r="P79" s="9"/>
      <c r="Q79" s="9"/>
      <c r="R79" s="9"/>
      <c r="S79" s="9"/>
      <c r="T79" s="9"/>
    </row>
    <row r="80" spans="1:20" s="32" customFormat="1" ht="66" x14ac:dyDescent="0.25">
      <c r="A80" s="26" t="s">
        <v>448</v>
      </c>
      <c r="B80" s="18" t="s">
        <v>98</v>
      </c>
      <c r="C80" s="33" t="s">
        <v>281</v>
      </c>
      <c r="D80" s="74" t="s">
        <v>329</v>
      </c>
      <c r="E80" s="35" t="s">
        <v>52</v>
      </c>
      <c r="F80" s="84" t="s">
        <v>251</v>
      </c>
      <c r="G80" s="50">
        <v>0</v>
      </c>
      <c r="H80" s="50">
        <v>0.6</v>
      </c>
      <c r="I80" s="50"/>
      <c r="J80" s="51"/>
      <c r="K80" s="50"/>
      <c r="L80" s="50"/>
      <c r="M80" s="9"/>
      <c r="N80" s="9"/>
      <c r="O80" s="9"/>
      <c r="P80" s="9"/>
      <c r="Q80" s="9"/>
      <c r="R80" s="9"/>
      <c r="S80" s="9"/>
      <c r="T80" s="9"/>
    </row>
    <row r="81" spans="1:20" s="32" customFormat="1" ht="195" x14ac:dyDescent="0.25">
      <c r="A81" s="26" t="s">
        <v>449</v>
      </c>
      <c r="B81" s="18" t="s">
        <v>98</v>
      </c>
      <c r="C81" s="33" t="s">
        <v>214</v>
      </c>
      <c r="D81" s="72" t="s">
        <v>215</v>
      </c>
      <c r="E81" s="35" t="s">
        <v>252</v>
      </c>
      <c r="F81" s="84" t="s">
        <v>216</v>
      </c>
      <c r="G81" s="50">
        <v>0</v>
      </c>
      <c r="H81" s="52">
        <v>-60.8</v>
      </c>
      <c r="I81" s="50"/>
      <c r="J81" s="51"/>
      <c r="K81" s="50"/>
      <c r="L81" s="50"/>
      <c r="M81" s="9"/>
      <c r="N81" s="9"/>
      <c r="O81" s="9"/>
      <c r="P81" s="9"/>
      <c r="Q81" s="9"/>
      <c r="R81" s="9"/>
      <c r="S81" s="9"/>
      <c r="T81" s="9"/>
    </row>
    <row r="82" spans="1:20" s="32" customFormat="1" ht="187.5" customHeight="1" x14ac:dyDescent="0.25">
      <c r="A82" s="26" t="s">
        <v>450</v>
      </c>
      <c r="B82" s="18" t="s">
        <v>98</v>
      </c>
      <c r="C82" s="33" t="s">
        <v>214</v>
      </c>
      <c r="D82" s="31" t="s">
        <v>215</v>
      </c>
      <c r="E82" s="35" t="s">
        <v>192</v>
      </c>
      <c r="F82" s="83" t="s">
        <v>318</v>
      </c>
      <c r="G82" s="50">
        <v>3</v>
      </c>
      <c r="H82" s="50">
        <v>0</v>
      </c>
      <c r="I82" s="50"/>
      <c r="J82" s="51"/>
      <c r="K82" s="50"/>
      <c r="L82" s="50"/>
      <c r="M82" s="9"/>
      <c r="N82" s="9"/>
      <c r="O82" s="9"/>
      <c r="P82" s="9"/>
      <c r="Q82" s="9"/>
      <c r="R82" s="9"/>
      <c r="S82" s="9"/>
      <c r="T82" s="9"/>
    </row>
    <row r="83" spans="1:20" s="32" customFormat="1" ht="229.5" customHeight="1" x14ac:dyDescent="0.25">
      <c r="A83" s="26" t="s">
        <v>451</v>
      </c>
      <c r="B83" s="18" t="s">
        <v>98</v>
      </c>
      <c r="C83" s="33" t="s">
        <v>228</v>
      </c>
      <c r="D83" s="72" t="s">
        <v>324</v>
      </c>
      <c r="E83" s="35" t="s">
        <v>224</v>
      </c>
      <c r="F83" s="84" t="s">
        <v>225</v>
      </c>
      <c r="G83" s="50">
        <v>0</v>
      </c>
      <c r="H83" s="52">
        <v>20.2</v>
      </c>
      <c r="I83" s="50"/>
      <c r="J83" s="51"/>
      <c r="K83" s="50"/>
      <c r="L83" s="50"/>
      <c r="M83" s="9"/>
      <c r="N83" s="9"/>
      <c r="O83" s="9"/>
      <c r="P83" s="9"/>
      <c r="Q83" s="9"/>
      <c r="R83" s="9"/>
      <c r="S83" s="9"/>
      <c r="T83" s="9"/>
    </row>
    <row r="84" spans="1:20" s="55" customFormat="1" ht="64.5" customHeight="1" x14ac:dyDescent="0.25">
      <c r="A84" s="26" t="s">
        <v>416</v>
      </c>
      <c r="B84" s="18" t="s">
        <v>98</v>
      </c>
      <c r="C84" s="33" t="s">
        <v>332</v>
      </c>
      <c r="D84" s="31" t="s">
        <v>335</v>
      </c>
      <c r="E84" s="35" t="s">
        <v>334</v>
      </c>
      <c r="F84" s="84" t="s">
        <v>333</v>
      </c>
      <c r="G84" s="50">
        <v>0</v>
      </c>
      <c r="H84" s="52">
        <v>1.8</v>
      </c>
      <c r="I84" s="50"/>
      <c r="J84" s="51"/>
      <c r="K84" s="50"/>
      <c r="L84" s="50"/>
      <c r="M84" s="9"/>
      <c r="N84" s="9"/>
      <c r="O84" s="9"/>
      <c r="P84" s="9"/>
      <c r="Q84" s="9"/>
      <c r="R84" s="9"/>
      <c r="S84" s="9"/>
      <c r="T84" s="9"/>
    </row>
    <row r="85" spans="1:20" s="32" customFormat="1" ht="36.75" customHeight="1" x14ac:dyDescent="0.25">
      <c r="A85" s="18"/>
      <c r="B85" s="27"/>
      <c r="C85" s="3" t="s">
        <v>99</v>
      </c>
      <c r="D85" s="25" t="s">
        <v>100</v>
      </c>
      <c r="E85" s="35"/>
      <c r="F85" s="35"/>
      <c r="G85" s="60">
        <f t="shared" ref="G85:L85" si="9">G86+G191+G193+G200</f>
        <v>693404.19999999984</v>
      </c>
      <c r="H85" s="60">
        <f t="shared" si="9"/>
        <v>527471.26</v>
      </c>
      <c r="I85" s="60">
        <f t="shared" si="9"/>
        <v>693404.29999999993</v>
      </c>
      <c r="J85" s="60">
        <f t="shared" si="9"/>
        <v>551227.19999999995</v>
      </c>
      <c r="K85" s="60">
        <f t="shared" si="9"/>
        <v>463351.3</v>
      </c>
      <c r="L85" s="60">
        <f t="shared" si="9"/>
        <v>432675.10000000003</v>
      </c>
      <c r="M85" s="9"/>
      <c r="N85" s="9"/>
      <c r="O85" s="9"/>
      <c r="P85" s="9"/>
      <c r="Q85" s="9"/>
      <c r="R85" s="9"/>
      <c r="S85" s="9"/>
      <c r="T85" s="9"/>
    </row>
    <row r="86" spans="1:20" s="32" customFormat="1" ht="57.75" customHeight="1" x14ac:dyDescent="0.25">
      <c r="A86" s="18"/>
      <c r="B86" s="25"/>
      <c r="C86" s="3" t="s">
        <v>183</v>
      </c>
      <c r="D86" s="25" t="s">
        <v>126</v>
      </c>
      <c r="E86" s="35"/>
      <c r="F86" s="35"/>
      <c r="G86" s="60">
        <f t="shared" ref="G86:L86" si="10">G87+G90+G118+G148</f>
        <v>684797.99999999988</v>
      </c>
      <c r="H86" s="60">
        <f t="shared" si="10"/>
        <v>518963.26</v>
      </c>
      <c r="I86" s="60">
        <f t="shared" si="10"/>
        <v>684798.1</v>
      </c>
      <c r="J86" s="60">
        <f t="shared" si="10"/>
        <v>551227.19999999995</v>
      </c>
      <c r="K86" s="60">
        <f t="shared" si="10"/>
        <v>463351.3</v>
      </c>
      <c r="L86" s="60">
        <f t="shared" si="10"/>
        <v>432675.10000000003</v>
      </c>
      <c r="M86" s="9"/>
      <c r="N86" s="9"/>
      <c r="O86" s="9"/>
      <c r="P86" s="9"/>
      <c r="Q86" s="9"/>
      <c r="R86" s="9"/>
      <c r="S86" s="9"/>
      <c r="T86" s="9"/>
    </row>
    <row r="87" spans="1:20" s="32" customFormat="1" ht="36" customHeight="1" x14ac:dyDescent="0.25">
      <c r="A87" s="18"/>
      <c r="B87" s="18"/>
      <c r="C87" s="37" t="s">
        <v>182</v>
      </c>
      <c r="D87" s="28" t="s">
        <v>133</v>
      </c>
      <c r="E87" s="35"/>
      <c r="F87" s="35"/>
      <c r="G87" s="60">
        <f t="shared" ref="G87:L87" si="11">G88+G89</f>
        <v>191785</v>
      </c>
      <c r="H87" s="60">
        <f t="shared" si="11"/>
        <v>144028.5</v>
      </c>
      <c r="I87" s="60">
        <f t="shared" si="11"/>
        <v>191785</v>
      </c>
      <c r="J87" s="60">
        <f t="shared" si="11"/>
        <v>202422.8</v>
      </c>
      <c r="K87" s="60">
        <f t="shared" si="11"/>
        <v>119466.29999999999</v>
      </c>
      <c r="L87" s="60">
        <f t="shared" si="11"/>
        <v>89603.099999999991</v>
      </c>
      <c r="M87" s="9"/>
      <c r="N87" s="9"/>
      <c r="O87" s="9"/>
      <c r="P87" s="9"/>
      <c r="Q87" s="9"/>
      <c r="R87" s="9"/>
      <c r="S87" s="9"/>
      <c r="T87" s="9"/>
    </row>
    <row r="88" spans="1:20" s="32" customFormat="1" ht="57" customHeight="1" x14ac:dyDescent="0.25">
      <c r="A88" s="18" t="s">
        <v>452</v>
      </c>
      <c r="B88" s="18" t="s">
        <v>155</v>
      </c>
      <c r="C88" s="35" t="s">
        <v>181</v>
      </c>
      <c r="D88" s="27" t="s">
        <v>77</v>
      </c>
      <c r="E88" s="35" t="s">
        <v>104</v>
      </c>
      <c r="F88" s="35" t="s">
        <v>89</v>
      </c>
      <c r="G88" s="50">
        <v>40037.5</v>
      </c>
      <c r="H88" s="50">
        <v>30028.5</v>
      </c>
      <c r="I88" s="50">
        <v>40037.5</v>
      </c>
      <c r="J88" s="50">
        <v>39305.4</v>
      </c>
      <c r="K88" s="50">
        <v>5913.4</v>
      </c>
      <c r="L88" s="50">
        <v>4224.2</v>
      </c>
      <c r="M88" s="9"/>
      <c r="N88" s="9"/>
      <c r="O88" s="9"/>
      <c r="P88" s="9"/>
      <c r="Q88" s="9"/>
      <c r="R88" s="9"/>
      <c r="S88" s="9"/>
      <c r="T88" s="9"/>
    </row>
    <row r="89" spans="1:20" s="32" customFormat="1" ht="64.5" customHeight="1" x14ac:dyDescent="0.25">
      <c r="A89" s="18" t="s">
        <v>455</v>
      </c>
      <c r="B89" s="18" t="s">
        <v>155</v>
      </c>
      <c r="C89" s="33" t="s">
        <v>180</v>
      </c>
      <c r="D89" s="27" t="s">
        <v>78</v>
      </c>
      <c r="E89" s="35" t="s">
        <v>104</v>
      </c>
      <c r="F89" s="35" t="s">
        <v>89</v>
      </c>
      <c r="G89" s="50">
        <v>151747.5</v>
      </c>
      <c r="H89" s="50">
        <v>114000</v>
      </c>
      <c r="I89" s="50">
        <v>151747.5</v>
      </c>
      <c r="J89" s="50">
        <v>163117.4</v>
      </c>
      <c r="K89" s="50">
        <v>113552.9</v>
      </c>
      <c r="L89" s="50">
        <v>85378.9</v>
      </c>
      <c r="M89" s="9"/>
      <c r="N89" s="9"/>
      <c r="O89" s="9"/>
      <c r="P89" s="9"/>
      <c r="Q89" s="9"/>
      <c r="R89" s="9"/>
      <c r="S89" s="9"/>
      <c r="T89" s="9"/>
    </row>
    <row r="90" spans="1:20" s="32" customFormat="1" ht="48" customHeight="1" x14ac:dyDescent="0.25">
      <c r="A90" s="18"/>
      <c r="B90" s="18"/>
      <c r="C90" s="3" t="s">
        <v>158</v>
      </c>
      <c r="D90" s="28" t="s">
        <v>134</v>
      </c>
      <c r="E90" s="35"/>
      <c r="F90" s="35"/>
      <c r="G90" s="60">
        <f>SUM(G91:G98)</f>
        <v>131608.70000000001</v>
      </c>
      <c r="H90" s="60">
        <f>SUM(H91:H98)</f>
        <v>98177.199999999983</v>
      </c>
      <c r="I90" s="60">
        <v>131608.79999999999</v>
      </c>
      <c r="J90" s="60">
        <v>35169.1</v>
      </c>
      <c r="K90" s="60">
        <v>35171.4</v>
      </c>
      <c r="L90" s="60">
        <v>35171.4</v>
      </c>
      <c r="M90" s="9"/>
      <c r="N90" s="9"/>
      <c r="O90" s="9"/>
      <c r="P90" s="9"/>
      <c r="Q90" s="9"/>
      <c r="R90" s="9"/>
      <c r="S90" s="9"/>
      <c r="T90" s="9"/>
    </row>
    <row r="91" spans="1:20" s="32" customFormat="1" ht="92.25" customHeight="1" x14ac:dyDescent="0.25">
      <c r="A91" s="18" t="s">
        <v>453</v>
      </c>
      <c r="B91" s="18" t="s">
        <v>135</v>
      </c>
      <c r="C91" s="33" t="s">
        <v>220</v>
      </c>
      <c r="D91" s="27" t="s">
        <v>282</v>
      </c>
      <c r="E91" s="35" t="s">
        <v>336</v>
      </c>
      <c r="F91" s="35" t="s">
        <v>337</v>
      </c>
      <c r="G91" s="50">
        <v>4761</v>
      </c>
      <c r="H91" s="50">
        <v>2506</v>
      </c>
      <c r="I91" s="50"/>
      <c r="J91" s="50"/>
      <c r="K91" s="50"/>
      <c r="L91" s="50"/>
      <c r="M91" s="9"/>
      <c r="N91" s="9"/>
      <c r="O91" s="9"/>
      <c r="P91" s="9"/>
      <c r="Q91" s="9"/>
      <c r="R91" s="9"/>
      <c r="S91" s="9"/>
      <c r="T91" s="9"/>
    </row>
    <row r="92" spans="1:20" s="56" customFormat="1" ht="84.75" customHeight="1" x14ac:dyDescent="0.25">
      <c r="A92" s="18" t="s">
        <v>454</v>
      </c>
      <c r="B92" s="18" t="s">
        <v>135</v>
      </c>
      <c r="C92" s="33" t="s">
        <v>342</v>
      </c>
      <c r="D92" s="74" t="s">
        <v>343</v>
      </c>
      <c r="E92" s="35" t="s">
        <v>109</v>
      </c>
      <c r="F92" s="35" t="s">
        <v>229</v>
      </c>
      <c r="G92" s="50">
        <v>1675</v>
      </c>
      <c r="H92" s="50">
        <v>1675</v>
      </c>
      <c r="I92" s="50"/>
      <c r="J92" s="50"/>
      <c r="K92" s="50"/>
      <c r="L92" s="50"/>
      <c r="M92" s="9"/>
      <c r="N92" s="9"/>
      <c r="O92" s="9"/>
      <c r="P92" s="9"/>
      <c r="Q92" s="9"/>
      <c r="R92" s="9"/>
      <c r="S92" s="9"/>
      <c r="T92" s="9"/>
    </row>
    <row r="93" spans="1:20" s="56" customFormat="1" ht="133.5" customHeight="1" x14ac:dyDescent="0.25">
      <c r="A93" s="18" t="s">
        <v>456</v>
      </c>
      <c r="B93" s="18" t="s">
        <v>135</v>
      </c>
      <c r="C93" s="54" t="s">
        <v>338</v>
      </c>
      <c r="D93" s="71" t="s">
        <v>339</v>
      </c>
      <c r="E93" s="35" t="s">
        <v>336</v>
      </c>
      <c r="F93" s="35" t="s">
        <v>337</v>
      </c>
      <c r="G93" s="50">
        <v>684.2</v>
      </c>
      <c r="H93" s="50">
        <v>684.2</v>
      </c>
      <c r="I93" s="50"/>
      <c r="J93" s="50"/>
      <c r="K93" s="50"/>
      <c r="L93" s="50"/>
      <c r="M93" s="9"/>
      <c r="N93" s="9"/>
      <c r="O93" s="9"/>
      <c r="P93" s="9"/>
      <c r="Q93" s="9"/>
      <c r="R93" s="9"/>
      <c r="S93" s="9"/>
      <c r="T93" s="9"/>
    </row>
    <row r="94" spans="1:20" s="32" customFormat="1" ht="92.25" customHeight="1" x14ac:dyDescent="0.25">
      <c r="A94" s="18" t="s">
        <v>457</v>
      </c>
      <c r="B94" s="18" t="s">
        <v>135</v>
      </c>
      <c r="C94" s="54" t="s">
        <v>284</v>
      </c>
      <c r="D94" s="27" t="s">
        <v>285</v>
      </c>
      <c r="E94" s="35" t="s">
        <v>336</v>
      </c>
      <c r="F94" s="35" t="s">
        <v>337</v>
      </c>
      <c r="G94" s="50">
        <v>742.9</v>
      </c>
      <c r="H94" s="50">
        <v>385</v>
      </c>
      <c r="I94" s="50"/>
      <c r="J94" s="50"/>
      <c r="K94" s="50"/>
      <c r="L94" s="50"/>
      <c r="M94" s="9"/>
      <c r="N94" s="9"/>
      <c r="O94" s="9"/>
      <c r="P94" s="9"/>
      <c r="Q94" s="9"/>
      <c r="R94" s="9"/>
      <c r="S94" s="9"/>
      <c r="T94" s="9"/>
    </row>
    <row r="95" spans="1:20" s="32" customFormat="1" ht="81" customHeight="1" x14ac:dyDescent="0.25">
      <c r="A95" s="18" t="s">
        <v>458</v>
      </c>
      <c r="B95" s="18" t="s">
        <v>135</v>
      </c>
      <c r="C95" s="33" t="s">
        <v>156</v>
      </c>
      <c r="D95" s="74" t="s">
        <v>341</v>
      </c>
      <c r="E95" s="35" t="s">
        <v>105</v>
      </c>
      <c r="F95" s="35" t="s">
        <v>340</v>
      </c>
      <c r="G95" s="50">
        <v>3012.2</v>
      </c>
      <c r="H95" s="50">
        <v>3012.2</v>
      </c>
      <c r="I95" s="50"/>
      <c r="J95" s="50"/>
      <c r="K95" s="50"/>
      <c r="L95" s="50"/>
      <c r="M95" s="9"/>
      <c r="N95" s="9"/>
      <c r="O95" s="9"/>
      <c r="P95" s="9"/>
      <c r="Q95" s="9"/>
      <c r="R95" s="9"/>
      <c r="S95" s="9"/>
      <c r="T95" s="9"/>
    </row>
    <row r="96" spans="1:20" s="32" customFormat="1" ht="88.5" customHeight="1" x14ac:dyDescent="0.25">
      <c r="A96" s="18" t="s">
        <v>459</v>
      </c>
      <c r="B96" s="18" t="s">
        <v>135</v>
      </c>
      <c r="C96" s="33" t="s">
        <v>159</v>
      </c>
      <c r="D96" s="31" t="s">
        <v>344</v>
      </c>
      <c r="E96" s="35" t="s">
        <v>109</v>
      </c>
      <c r="F96" s="35" t="s">
        <v>229</v>
      </c>
      <c r="G96" s="52">
        <v>117.7</v>
      </c>
      <c r="H96" s="50">
        <v>117.7</v>
      </c>
      <c r="I96" s="52"/>
      <c r="J96" s="50"/>
      <c r="K96" s="50"/>
      <c r="L96" s="50"/>
      <c r="M96" s="9"/>
      <c r="N96" s="9"/>
      <c r="O96" s="9"/>
      <c r="P96" s="9"/>
      <c r="Q96" s="9"/>
      <c r="R96" s="9"/>
      <c r="S96" s="9"/>
      <c r="T96" s="9"/>
    </row>
    <row r="97" spans="1:20" s="32" customFormat="1" ht="106.5" customHeight="1" x14ac:dyDescent="0.25">
      <c r="A97" s="18" t="s">
        <v>460</v>
      </c>
      <c r="B97" s="18" t="s">
        <v>135</v>
      </c>
      <c r="C97" s="33" t="s">
        <v>157</v>
      </c>
      <c r="D97" s="27" t="s">
        <v>283</v>
      </c>
      <c r="E97" s="35" t="s">
        <v>178</v>
      </c>
      <c r="F97" s="35" t="s">
        <v>179</v>
      </c>
      <c r="G97" s="52">
        <v>753.1</v>
      </c>
      <c r="H97" s="50">
        <v>753.1</v>
      </c>
      <c r="I97" s="52"/>
      <c r="J97" s="50"/>
      <c r="K97" s="50"/>
      <c r="L97" s="50"/>
      <c r="M97" s="9"/>
      <c r="N97" s="9"/>
      <c r="O97" s="9"/>
      <c r="P97" s="9"/>
      <c r="Q97" s="9"/>
      <c r="R97" s="9"/>
      <c r="S97" s="9"/>
      <c r="T97" s="9"/>
    </row>
    <row r="98" spans="1:20" s="32" customFormat="1" ht="34.5" customHeight="1" x14ac:dyDescent="0.25">
      <c r="A98" s="18"/>
      <c r="B98" s="18"/>
      <c r="C98" s="3" t="s">
        <v>160</v>
      </c>
      <c r="D98" s="28" t="s">
        <v>142</v>
      </c>
      <c r="E98" s="35"/>
      <c r="F98" s="35"/>
      <c r="G98" s="60">
        <f>SUM(G99:G117)</f>
        <v>119862.6</v>
      </c>
      <c r="H98" s="60">
        <f>SUM(H99:H117)</f>
        <v>89043.999999999985</v>
      </c>
      <c r="I98" s="60">
        <v>0</v>
      </c>
      <c r="J98" s="60">
        <v>0</v>
      </c>
      <c r="K98" s="60">
        <v>0</v>
      </c>
      <c r="L98" s="60">
        <v>0</v>
      </c>
      <c r="M98" s="9"/>
      <c r="N98" s="9"/>
      <c r="O98" s="9"/>
      <c r="P98" s="9"/>
      <c r="Q98" s="9"/>
      <c r="R98" s="9"/>
      <c r="S98" s="9"/>
      <c r="T98" s="9"/>
    </row>
    <row r="99" spans="1:20" s="32" customFormat="1" ht="96" customHeight="1" x14ac:dyDescent="0.25">
      <c r="A99" s="18" t="s">
        <v>461</v>
      </c>
      <c r="B99" s="18" t="s">
        <v>101</v>
      </c>
      <c r="C99" s="33" t="s">
        <v>161</v>
      </c>
      <c r="D99" s="27" t="s">
        <v>254</v>
      </c>
      <c r="E99" s="35" t="s">
        <v>110</v>
      </c>
      <c r="F99" s="35" t="s">
        <v>93</v>
      </c>
      <c r="G99" s="50">
        <v>1883.3</v>
      </c>
      <c r="H99" s="50">
        <v>1883.3</v>
      </c>
      <c r="I99" s="50"/>
      <c r="J99" s="50"/>
      <c r="K99" s="50"/>
      <c r="L99" s="50"/>
      <c r="M99" s="9"/>
      <c r="N99" s="9"/>
      <c r="O99" s="9"/>
      <c r="P99" s="9"/>
      <c r="Q99" s="9"/>
      <c r="R99" s="9"/>
      <c r="S99" s="9"/>
      <c r="T99" s="9"/>
    </row>
    <row r="100" spans="1:20" s="32" customFormat="1" ht="76.5" customHeight="1" x14ac:dyDescent="0.25">
      <c r="A100" s="18" t="s">
        <v>462</v>
      </c>
      <c r="B100" s="18" t="s">
        <v>101</v>
      </c>
      <c r="C100" s="33" t="s">
        <v>161</v>
      </c>
      <c r="D100" s="31" t="s">
        <v>346</v>
      </c>
      <c r="E100" s="35" t="s">
        <v>106</v>
      </c>
      <c r="F100" s="35" t="s">
        <v>91</v>
      </c>
      <c r="G100" s="50">
        <v>718.1</v>
      </c>
      <c r="H100" s="50">
        <v>276.8</v>
      </c>
      <c r="I100" s="50"/>
      <c r="J100" s="50"/>
      <c r="K100" s="50"/>
      <c r="L100" s="50"/>
      <c r="M100" s="9"/>
      <c r="N100" s="9"/>
      <c r="O100" s="9"/>
      <c r="P100" s="9"/>
      <c r="Q100" s="9"/>
      <c r="R100" s="9"/>
      <c r="S100" s="9"/>
      <c r="T100" s="9"/>
    </row>
    <row r="101" spans="1:20" s="32" customFormat="1" ht="67.5" customHeight="1" x14ac:dyDescent="0.25">
      <c r="A101" s="18" t="s">
        <v>463</v>
      </c>
      <c r="B101" s="18" t="s">
        <v>101</v>
      </c>
      <c r="C101" s="33" t="s">
        <v>161</v>
      </c>
      <c r="D101" s="27" t="s">
        <v>351</v>
      </c>
      <c r="E101" s="35" t="s">
        <v>185</v>
      </c>
      <c r="F101" s="35" t="s">
        <v>184</v>
      </c>
      <c r="G101" s="50">
        <v>700</v>
      </c>
      <c r="H101" s="50">
        <v>700</v>
      </c>
      <c r="I101" s="50"/>
      <c r="J101" s="50"/>
      <c r="K101" s="50"/>
      <c r="L101" s="50"/>
      <c r="M101" s="9"/>
      <c r="N101" s="9"/>
      <c r="O101" s="9"/>
      <c r="P101" s="9"/>
      <c r="Q101" s="9"/>
      <c r="R101" s="9"/>
      <c r="S101" s="9"/>
      <c r="T101" s="9"/>
    </row>
    <row r="102" spans="1:20" s="32" customFormat="1" ht="60.75" customHeight="1" x14ac:dyDescent="0.25">
      <c r="A102" s="18" t="s">
        <v>464</v>
      </c>
      <c r="B102" s="18" t="s">
        <v>101</v>
      </c>
      <c r="C102" s="33" t="s">
        <v>161</v>
      </c>
      <c r="D102" s="31" t="s">
        <v>348</v>
      </c>
      <c r="E102" s="35" t="s">
        <v>336</v>
      </c>
      <c r="F102" s="35" t="s">
        <v>347</v>
      </c>
      <c r="G102" s="50">
        <v>1075</v>
      </c>
      <c r="H102" s="50">
        <v>1075</v>
      </c>
      <c r="I102" s="50"/>
      <c r="J102" s="50"/>
      <c r="K102" s="50"/>
      <c r="L102" s="50"/>
      <c r="M102" s="9"/>
      <c r="N102" s="9"/>
      <c r="O102" s="9"/>
      <c r="P102" s="9"/>
      <c r="Q102" s="9"/>
      <c r="R102" s="9"/>
      <c r="S102" s="9"/>
      <c r="T102" s="9"/>
    </row>
    <row r="103" spans="1:20" s="32" customFormat="1" ht="111.75" customHeight="1" x14ac:dyDescent="0.25">
      <c r="A103" s="18" t="s">
        <v>465</v>
      </c>
      <c r="B103" s="18" t="s">
        <v>101</v>
      </c>
      <c r="C103" s="33" t="s">
        <v>161</v>
      </c>
      <c r="D103" s="31" t="s">
        <v>287</v>
      </c>
      <c r="E103" s="35" t="s">
        <v>336</v>
      </c>
      <c r="F103" s="35" t="s">
        <v>347</v>
      </c>
      <c r="G103" s="50">
        <v>4117.3999999999996</v>
      </c>
      <c r="H103" s="50">
        <v>3027.6</v>
      </c>
      <c r="I103" s="50"/>
      <c r="J103" s="50"/>
      <c r="K103" s="50"/>
      <c r="L103" s="50"/>
      <c r="M103" s="9"/>
      <c r="N103" s="9"/>
      <c r="O103" s="9"/>
      <c r="P103" s="9"/>
      <c r="Q103" s="9"/>
      <c r="R103" s="9"/>
      <c r="S103" s="9"/>
      <c r="T103" s="9"/>
    </row>
    <row r="104" spans="1:20" s="32" customFormat="1" ht="108" customHeight="1" x14ac:dyDescent="0.25">
      <c r="A104" s="18" t="s">
        <v>466</v>
      </c>
      <c r="B104" s="18" t="s">
        <v>101</v>
      </c>
      <c r="C104" s="33" t="s">
        <v>161</v>
      </c>
      <c r="D104" s="72" t="s">
        <v>256</v>
      </c>
      <c r="E104" s="35" t="s">
        <v>109</v>
      </c>
      <c r="F104" s="35" t="s">
        <v>229</v>
      </c>
      <c r="G104" s="50">
        <v>5243.5</v>
      </c>
      <c r="H104" s="50">
        <v>3386.4</v>
      </c>
      <c r="I104" s="50"/>
      <c r="J104" s="50"/>
      <c r="K104" s="50"/>
      <c r="L104" s="50"/>
      <c r="M104" s="9"/>
      <c r="N104" s="9"/>
      <c r="O104" s="9"/>
      <c r="P104" s="9"/>
      <c r="Q104" s="9"/>
      <c r="R104" s="9"/>
      <c r="S104" s="9"/>
      <c r="T104" s="9"/>
    </row>
    <row r="105" spans="1:20" s="57" customFormat="1" ht="108" customHeight="1" x14ac:dyDescent="0.25">
      <c r="A105" s="18" t="s">
        <v>467</v>
      </c>
      <c r="B105" s="18" t="s">
        <v>101</v>
      </c>
      <c r="C105" s="33" t="s">
        <v>161</v>
      </c>
      <c r="D105" s="31" t="s">
        <v>258</v>
      </c>
      <c r="E105" s="35" t="s">
        <v>109</v>
      </c>
      <c r="F105" s="35" t="s">
        <v>229</v>
      </c>
      <c r="G105" s="58">
        <v>45686.3</v>
      </c>
      <c r="H105" s="58">
        <v>29681.4</v>
      </c>
      <c r="I105" s="50"/>
      <c r="J105" s="50"/>
      <c r="K105" s="50"/>
      <c r="L105" s="50"/>
      <c r="M105" s="9"/>
      <c r="N105" s="9"/>
      <c r="O105" s="9"/>
      <c r="P105" s="9"/>
      <c r="Q105" s="9"/>
      <c r="R105" s="9"/>
      <c r="S105" s="9"/>
      <c r="T105" s="9"/>
    </row>
    <row r="106" spans="1:20" s="57" customFormat="1" ht="108" customHeight="1" x14ac:dyDescent="0.25">
      <c r="A106" s="18" t="s">
        <v>468</v>
      </c>
      <c r="B106" s="18" t="s">
        <v>101</v>
      </c>
      <c r="C106" s="33" t="s">
        <v>161</v>
      </c>
      <c r="D106" s="31" t="s">
        <v>259</v>
      </c>
      <c r="E106" s="35" t="s">
        <v>109</v>
      </c>
      <c r="F106" s="35" t="s">
        <v>229</v>
      </c>
      <c r="G106" s="58">
        <v>1164.4000000000001</v>
      </c>
      <c r="H106" s="58">
        <v>765</v>
      </c>
      <c r="I106" s="50"/>
      <c r="J106" s="50"/>
      <c r="K106" s="50"/>
      <c r="L106" s="50"/>
      <c r="M106" s="9"/>
      <c r="N106" s="9"/>
      <c r="O106" s="9"/>
      <c r="P106" s="9"/>
      <c r="Q106" s="9"/>
      <c r="R106" s="9"/>
      <c r="S106" s="9"/>
      <c r="T106" s="9"/>
    </row>
    <row r="107" spans="1:20" s="56" customFormat="1" ht="58.5" customHeight="1" x14ac:dyDescent="0.25">
      <c r="A107" s="18" t="s">
        <v>469</v>
      </c>
      <c r="B107" s="18" t="s">
        <v>101</v>
      </c>
      <c r="C107" s="33" t="s">
        <v>161</v>
      </c>
      <c r="D107" s="31" t="s">
        <v>136</v>
      </c>
      <c r="E107" s="35" t="s">
        <v>106</v>
      </c>
      <c r="F107" s="35" t="s">
        <v>91</v>
      </c>
      <c r="G107" s="50">
        <v>16516.400000000001</v>
      </c>
      <c r="H107" s="50">
        <v>16516.400000000001</v>
      </c>
      <c r="I107" s="50"/>
      <c r="J107" s="50"/>
      <c r="K107" s="50"/>
      <c r="L107" s="50"/>
      <c r="M107" s="9"/>
      <c r="N107" s="9"/>
      <c r="O107" s="9"/>
      <c r="P107" s="9"/>
      <c r="Q107" s="9"/>
      <c r="R107" s="9"/>
      <c r="S107" s="9"/>
      <c r="T107" s="9"/>
    </row>
    <row r="108" spans="1:20" s="32" customFormat="1" ht="81.75" customHeight="1" x14ac:dyDescent="0.25">
      <c r="A108" s="18" t="s">
        <v>470</v>
      </c>
      <c r="B108" s="18" t="s">
        <v>101</v>
      </c>
      <c r="C108" s="33" t="s">
        <v>161</v>
      </c>
      <c r="D108" s="31" t="s">
        <v>345</v>
      </c>
      <c r="E108" s="35" t="s">
        <v>106</v>
      </c>
      <c r="F108" s="35" t="s">
        <v>91</v>
      </c>
      <c r="G108" s="50">
        <v>4963.8</v>
      </c>
      <c r="H108" s="50">
        <v>2678.6</v>
      </c>
      <c r="I108" s="50"/>
      <c r="J108" s="50"/>
      <c r="K108" s="50"/>
      <c r="L108" s="50"/>
      <c r="M108" s="9"/>
      <c r="N108" s="9"/>
      <c r="O108" s="9"/>
      <c r="P108" s="9"/>
      <c r="Q108" s="9"/>
      <c r="R108" s="9"/>
      <c r="S108" s="9"/>
      <c r="T108" s="9"/>
    </row>
    <row r="109" spans="1:20" s="32" customFormat="1" ht="62.25" customHeight="1" x14ac:dyDescent="0.25">
      <c r="A109" s="18" t="s">
        <v>471</v>
      </c>
      <c r="B109" s="18" t="s">
        <v>101</v>
      </c>
      <c r="C109" s="33" t="s">
        <v>161</v>
      </c>
      <c r="D109" s="27" t="s">
        <v>350</v>
      </c>
      <c r="E109" s="35" t="s">
        <v>349</v>
      </c>
      <c r="F109" s="35" t="s">
        <v>94</v>
      </c>
      <c r="G109" s="50">
        <v>9890</v>
      </c>
      <c r="H109" s="50">
        <v>9890</v>
      </c>
      <c r="I109" s="50"/>
      <c r="J109" s="50"/>
      <c r="K109" s="50"/>
      <c r="L109" s="50"/>
      <c r="M109" s="9"/>
      <c r="N109" s="9"/>
      <c r="O109" s="9"/>
      <c r="P109" s="9"/>
      <c r="Q109" s="9"/>
      <c r="R109" s="9"/>
      <c r="S109" s="9"/>
      <c r="T109" s="9"/>
    </row>
    <row r="110" spans="1:20" s="32" customFormat="1" ht="59.25" customHeight="1" x14ac:dyDescent="0.25">
      <c r="A110" s="18" t="s">
        <v>472</v>
      </c>
      <c r="B110" s="18" t="s">
        <v>101</v>
      </c>
      <c r="C110" s="33" t="s">
        <v>161</v>
      </c>
      <c r="D110" s="31" t="s">
        <v>260</v>
      </c>
      <c r="E110" s="35" t="s">
        <v>336</v>
      </c>
      <c r="F110" s="35" t="s">
        <v>347</v>
      </c>
      <c r="G110" s="50">
        <v>527.79999999999995</v>
      </c>
      <c r="H110" s="50">
        <v>417.5</v>
      </c>
      <c r="I110" s="50"/>
      <c r="J110" s="50"/>
      <c r="K110" s="50"/>
      <c r="L110" s="50"/>
      <c r="M110" s="9"/>
      <c r="N110" s="9"/>
      <c r="O110" s="9"/>
      <c r="P110" s="9"/>
      <c r="Q110" s="9"/>
      <c r="R110" s="9"/>
      <c r="S110" s="9"/>
      <c r="T110" s="9"/>
    </row>
    <row r="111" spans="1:20" s="32" customFormat="1" ht="78" customHeight="1" x14ac:dyDescent="0.25">
      <c r="A111" s="18" t="s">
        <v>473</v>
      </c>
      <c r="B111" s="18" t="s">
        <v>101</v>
      </c>
      <c r="C111" s="33" t="s">
        <v>161</v>
      </c>
      <c r="D111" s="27" t="s">
        <v>255</v>
      </c>
      <c r="E111" s="35" t="s">
        <v>110</v>
      </c>
      <c r="F111" s="35" t="s">
        <v>93</v>
      </c>
      <c r="G111" s="50">
        <v>906.4</v>
      </c>
      <c r="H111" s="50">
        <v>906.4</v>
      </c>
      <c r="I111" s="50"/>
      <c r="J111" s="50"/>
      <c r="K111" s="50"/>
      <c r="L111" s="50"/>
      <c r="M111" s="9"/>
      <c r="N111" s="9"/>
      <c r="O111" s="9"/>
      <c r="P111" s="9"/>
      <c r="Q111" s="9"/>
      <c r="R111" s="9"/>
      <c r="S111" s="9"/>
      <c r="T111" s="9"/>
    </row>
    <row r="112" spans="1:20" s="32" customFormat="1" ht="77.25" customHeight="1" x14ac:dyDescent="0.25">
      <c r="A112" s="18" t="s">
        <v>474</v>
      </c>
      <c r="B112" s="18" t="s">
        <v>101</v>
      </c>
      <c r="C112" s="33" t="s">
        <v>161</v>
      </c>
      <c r="D112" s="31" t="s">
        <v>286</v>
      </c>
      <c r="E112" s="35" t="s">
        <v>336</v>
      </c>
      <c r="F112" s="35" t="s">
        <v>347</v>
      </c>
      <c r="G112" s="50">
        <v>1305.7</v>
      </c>
      <c r="H112" s="50">
        <v>0</v>
      </c>
      <c r="I112" s="50"/>
      <c r="J112" s="50"/>
      <c r="K112" s="50"/>
      <c r="L112" s="50"/>
      <c r="M112" s="9"/>
      <c r="N112" s="9"/>
      <c r="O112" s="9"/>
      <c r="P112" s="9"/>
      <c r="Q112" s="9"/>
      <c r="R112" s="9"/>
      <c r="S112" s="9"/>
      <c r="T112" s="9"/>
    </row>
    <row r="113" spans="1:20" s="32" customFormat="1" ht="67.5" customHeight="1" x14ac:dyDescent="0.25">
      <c r="A113" s="18" t="s">
        <v>475</v>
      </c>
      <c r="B113" s="18" t="s">
        <v>101</v>
      </c>
      <c r="C113" s="33" t="s">
        <v>161</v>
      </c>
      <c r="D113" s="27" t="s">
        <v>253</v>
      </c>
      <c r="E113" s="35" t="s">
        <v>352</v>
      </c>
      <c r="F113" s="35" t="s">
        <v>353</v>
      </c>
      <c r="G113" s="50">
        <v>682.5</v>
      </c>
      <c r="H113" s="50">
        <v>682.5</v>
      </c>
      <c r="I113" s="50"/>
      <c r="J113" s="50"/>
      <c r="K113" s="50"/>
      <c r="L113" s="50"/>
      <c r="M113" s="9"/>
      <c r="N113" s="9"/>
      <c r="O113" s="9"/>
      <c r="P113" s="9"/>
      <c r="Q113" s="9"/>
      <c r="R113" s="9"/>
      <c r="S113" s="9"/>
      <c r="T113" s="9"/>
    </row>
    <row r="114" spans="1:20" s="32" customFormat="1" ht="50.25" customHeight="1" x14ac:dyDescent="0.25">
      <c r="A114" s="18" t="s">
        <v>476</v>
      </c>
      <c r="B114" s="18" t="s">
        <v>101</v>
      </c>
      <c r="C114" s="33" t="s">
        <v>161</v>
      </c>
      <c r="D114" s="27" t="s">
        <v>255</v>
      </c>
      <c r="E114" s="35" t="s">
        <v>352</v>
      </c>
      <c r="F114" s="35" t="s">
        <v>353</v>
      </c>
      <c r="G114" s="50">
        <v>2282.5</v>
      </c>
      <c r="H114" s="50">
        <v>1521.7</v>
      </c>
      <c r="I114" s="50"/>
      <c r="J114" s="50"/>
      <c r="K114" s="50"/>
      <c r="L114" s="50"/>
      <c r="M114" s="9"/>
      <c r="N114" s="9"/>
      <c r="O114" s="9"/>
      <c r="P114" s="9"/>
      <c r="Q114" s="9"/>
      <c r="R114" s="9"/>
      <c r="S114" s="9"/>
      <c r="T114" s="9"/>
    </row>
    <row r="115" spans="1:20" s="32" customFormat="1" ht="62.25" customHeight="1" x14ac:dyDescent="0.25">
      <c r="A115" s="18" t="s">
        <v>477</v>
      </c>
      <c r="B115" s="18" t="s">
        <v>101</v>
      </c>
      <c r="C115" s="33" t="s">
        <v>161</v>
      </c>
      <c r="D115" s="27" t="s">
        <v>260</v>
      </c>
      <c r="E115" s="35" t="s">
        <v>349</v>
      </c>
      <c r="F115" s="35" t="s">
        <v>94</v>
      </c>
      <c r="G115" s="50">
        <v>8163</v>
      </c>
      <c r="H115" s="50">
        <v>5800</v>
      </c>
      <c r="I115" s="50"/>
      <c r="J115" s="50"/>
      <c r="K115" s="50"/>
      <c r="L115" s="50"/>
      <c r="M115" s="9"/>
      <c r="N115" s="9"/>
      <c r="O115" s="9"/>
      <c r="P115" s="9"/>
      <c r="Q115" s="9"/>
      <c r="R115" s="9"/>
      <c r="S115" s="9"/>
      <c r="T115" s="9"/>
    </row>
    <row r="116" spans="1:20" s="32" customFormat="1" ht="53.25" customHeight="1" x14ac:dyDescent="0.25">
      <c r="A116" s="18" t="s">
        <v>478</v>
      </c>
      <c r="B116" s="18" t="s">
        <v>101</v>
      </c>
      <c r="C116" s="33" t="s">
        <v>161</v>
      </c>
      <c r="D116" s="27" t="s">
        <v>261</v>
      </c>
      <c r="E116" s="35" t="s">
        <v>108</v>
      </c>
      <c r="F116" s="35" t="s">
        <v>92</v>
      </c>
      <c r="G116" s="50">
        <v>1258.8</v>
      </c>
      <c r="H116" s="50">
        <v>1136.2</v>
      </c>
      <c r="I116" s="50"/>
      <c r="J116" s="50"/>
      <c r="K116" s="80"/>
      <c r="L116" s="80"/>
      <c r="M116" s="9"/>
      <c r="N116" s="9"/>
      <c r="O116" s="9"/>
      <c r="P116" s="9"/>
      <c r="Q116" s="9"/>
      <c r="R116" s="9"/>
      <c r="S116" s="9"/>
      <c r="T116" s="9"/>
    </row>
    <row r="117" spans="1:20" s="32" customFormat="1" ht="101.25" customHeight="1" x14ac:dyDescent="0.25">
      <c r="A117" s="18" t="s">
        <v>479</v>
      </c>
      <c r="B117" s="18" t="s">
        <v>101</v>
      </c>
      <c r="C117" s="33" t="s">
        <v>161</v>
      </c>
      <c r="D117" s="31" t="s">
        <v>257</v>
      </c>
      <c r="E117" s="35" t="s">
        <v>336</v>
      </c>
      <c r="F117" s="35" t="s">
        <v>347</v>
      </c>
      <c r="G117" s="50">
        <v>12777.7</v>
      </c>
      <c r="H117" s="50">
        <v>8699.2000000000007</v>
      </c>
      <c r="I117" s="50"/>
      <c r="J117" s="50"/>
      <c r="K117" s="50"/>
      <c r="L117" s="50"/>
      <c r="M117" s="9"/>
      <c r="N117" s="9"/>
      <c r="O117" s="9"/>
      <c r="P117" s="9"/>
      <c r="Q117" s="9"/>
      <c r="R117" s="9"/>
      <c r="S117" s="9"/>
      <c r="T117" s="9"/>
    </row>
    <row r="118" spans="1:20" s="32" customFormat="1" ht="42" customHeight="1" x14ac:dyDescent="0.25">
      <c r="A118" s="18"/>
      <c r="B118" s="18"/>
      <c r="C118" s="3" t="s">
        <v>162</v>
      </c>
      <c r="D118" s="28" t="s">
        <v>127</v>
      </c>
      <c r="E118" s="35"/>
      <c r="F118" s="35"/>
      <c r="G118" s="60">
        <f>G119+G138+G141+G143+G145</f>
        <v>283641.1999999999</v>
      </c>
      <c r="H118" s="60">
        <f>H119+H138+H141+H143+H145</f>
        <v>220124.50000000003</v>
      </c>
      <c r="I118" s="60">
        <v>283641.2</v>
      </c>
      <c r="J118" s="60">
        <v>272294.8</v>
      </c>
      <c r="K118" s="60">
        <v>272294.8</v>
      </c>
      <c r="L118" s="60">
        <v>271793.7</v>
      </c>
      <c r="M118" s="9"/>
      <c r="N118" s="9"/>
      <c r="O118" s="9"/>
      <c r="P118" s="9"/>
      <c r="Q118" s="9"/>
      <c r="R118" s="9"/>
      <c r="S118" s="9"/>
      <c r="T118" s="9"/>
    </row>
    <row r="119" spans="1:20" s="32" customFormat="1" ht="67.5" customHeight="1" x14ac:dyDescent="0.25">
      <c r="A119" s="18"/>
      <c r="B119" s="18"/>
      <c r="C119" s="3" t="s">
        <v>163</v>
      </c>
      <c r="D119" s="28" t="s">
        <v>128</v>
      </c>
      <c r="E119" s="35"/>
      <c r="F119" s="35"/>
      <c r="G119" s="60">
        <f t="shared" ref="G119:L119" si="12">G120+G121+G122+G123+G124+G125+G126+G127+G128+G129+G130+G131+G132+G133+G134+G135+G136+G137</f>
        <v>269104.49999999994</v>
      </c>
      <c r="H119" s="60">
        <f t="shared" si="12"/>
        <v>211632.90000000002</v>
      </c>
      <c r="I119" s="60">
        <f t="shared" si="12"/>
        <v>0</v>
      </c>
      <c r="J119" s="60">
        <f t="shared" si="12"/>
        <v>0</v>
      </c>
      <c r="K119" s="60">
        <f t="shared" si="12"/>
        <v>0</v>
      </c>
      <c r="L119" s="60">
        <f t="shared" si="12"/>
        <v>0</v>
      </c>
      <c r="M119" s="9"/>
      <c r="N119" s="9"/>
      <c r="O119" s="9"/>
      <c r="P119" s="9"/>
      <c r="Q119" s="9"/>
      <c r="R119" s="9"/>
      <c r="S119" s="9"/>
      <c r="T119" s="9"/>
    </row>
    <row r="120" spans="1:20" s="32" customFormat="1" ht="81.75" customHeight="1" x14ac:dyDescent="0.25">
      <c r="A120" s="18" t="s">
        <v>480</v>
      </c>
      <c r="B120" s="18" t="s">
        <v>125</v>
      </c>
      <c r="C120" s="33" t="s">
        <v>163</v>
      </c>
      <c r="D120" s="31" t="s">
        <v>265</v>
      </c>
      <c r="E120" s="35" t="s">
        <v>336</v>
      </c>
      <c r="F120" s="84" t="s">
        <v>337</v>
      </c>
      <c r="G120" s="75">
        <v>57457.2</v>
      </c>
      <c r="H120" s="75">
        <v>46166.400000000001</v>
      </c>
      <c r="I120" s="50"/>
      <c r="J120" s="50"/>
      <c r="K120" s="50"/>
      <c r="L120" s="50"/>
      <c r="M120" s="9"/>
      <c r="N120" s="9"/>
      <c r="O120" s="9"/>
      <c r="P120" s="9"/>
      <c r="Q120" s="9"/>
      <c r="R120" s="9"/>
      <c r="S120" s="9"/>
      <c r="T120" s="9"/>
    </row>
    <row r="121" spans="1:20" s="32" customFormat="1" ht="72.75" customHeight="1" x14ac:dyDescent="0.25">
      <c r="A121" s="18" t="s">
        <v>481</v>
      </c>
      <c r="B121" s="18" t="s">
        <v>125</v>
      </c>
      <c r="C121" s="33" t="s">
        <v>163</v>
      </c>
      <c r="D121" s="31" t="s">
        <v>288</v>
      </c>
      <c r="E121" s="35" t="s">
        <v>336</v>
      </c>
      <c r="F121" s="35" t="s">
        <v>337</v>
      </c>
      <c r="G121" s="75">
        <v>68.8</v>
      </c>
      <c r="H121" s="75">
        <v>48.8</v>
      </c>
      <c r="I121" s="50"/>
      <c r="J121" s="50"/>
      <c r="K121" s="50"/>
      <c r="L121" s="50"/>
      <c r="M121" s="9"/>
      <c r="N121" s="9"/>
      <c r="O121" s="9"/>
      <c r="P121" s="9"/>
      <c r="Q121" s="9"/>
      <c r="R121" s="9"/>
      <c r="S121" s="9"/>
      <c r="T121" s="9"/>
    </row>
    <row r="122" spans="1:20" s="32" customFormat="1" ht="81" customHeight="1" x14ac:dyDescent="0.25">
      <c r="A122" s="18" t="s">
        <v>482</v>
      </c>
      <c r="B122" s="18" t="s">
        <v>125</v>
      </c>
      <c r="C122" s="33" t="s">
        <v>163</v>
      </c>
      <c r="D122" s="31" t="s">
        <v>79</v>
      </c>
      <c r="E122" s="35" t="s">
        <v>109</v>
      </c>
      <c r="F122" s="35" t="s">
        <v>221</v>
      </c>
      <c r="G122" s="75">
        <v>259.2</v>
      </c>
      <c r="H122" s="75">
        <v>194.4</v>
      </c>
      <c r="I122" s="50"/>
      <c r="J122" s="50"/>
      <c r="K122" s="50"/>
      <c r="L122" s="50"/>
      <c r="M122" s="9"/>
      <c r="N122" s="9"/>
      <c r="O122" s="9"/>
      <c r="P122" s="9"/>
      <c r="Q122" s="9"/>
      <c r="R122" s="9"/>
      <c r="S122" s="9"/>
      <c r="T122" s="9"/>
    </row>
    <row r="123" spans="1:20" s="32" customFormat="1" ht="138" customHeight="1" x14ac:dyDescent="0.25">
      <c r="A123" s="18" t="s">
        <v>483</v>
      </c>
      <c r="B123" s="18" t="s">
        <v>125</v>
      </c>
      <c r="C123" s="33" t="s">
        <v>163</v>
      </c>
      <c r="D123" s="72" t="s">
        <v>266</v>
      </c>
      <c r="E123" s="35" t="s">
        <v>336</v>
      </c>
      <c r="F123" s="35" t="s">
        <v>337</v>
      </c>
      <c r="G123" s="75">
        <v>191409.4</v>
      </c>
      <c r="H123" s="75">
        <v>150409.4</v>
      </c>
      <c r="I123" s="50"/>
      <c r="J123" s="50"/>
      <c r="K123" s="80"/>
      <c r="L123" s="80"/>
      <c r="M123" s="9"/>
      <c r="N123" s="9"/>
      <c r="O123" s="9"/>
      <c r="P123" s="9"/>
      <c r="Q123" s="9"/>
      <c r="R123" s="9"/>
      <c r="S123" s="9"/>
      <c r="T123" s="9"/>
    </row>
    <row r="124" spans="1:20" s="32" customFormat="1" ht="186.75" customHeight="1" x14ac:dyDescent="0.25">
      <c r="A124" s="18" t="s">
        <v>484</v>
      </c>
      <c r="B124" s="18" t="s">
        <v>125</v>
      </c>
      <c r="C124" s="33" t="s">
        <v>163</v>
      </c>
      <c r="D124" s="31" t="s">
        <v>262</v>
      </c>
      <c r="E124" s="35" t="s">
        <v>336</v>
      </c>
      <c r="F124" s="35" t="s">
        <v>337</v>
      </c>
      <c r="G124" s="75">
        <v>606.29999999999995</v>
      </c>
      <c r="H124" s="75">
        <v>440</v>
      </c>
      <c r="I124" s="50"/>
      <c r="J124" s="50"/>
      <c r="K124" s="80"/>
      <c r="L124" s="80"/>
      <c r="M124" s="9"/>
      <c r="N124" s="9"/>
      <c r="O124" s="9"/>
      <c r="P124" s="9"/>
      <c r="Q124" s="9"/>
      <c r="R124" s="9"/>
      <c r="S124" s="9"/>
      <c r="T124" s="9"/>
    </row>
    <row r="125" spans="1:20" s="32" customFormat="1" ht="100.5" customHeight="1" x14ac:dyDescent="0.25">
      <c r="A125" s="18" t="s">
        <v>485</v>
      </c>
      <c r="B125" s="18" t="s">
        <v>125</v>
      </c>
      <c r="C125" s="33" t="s">
        <v>163</v>
      </c>
      <c r="D125" s="31" t="s">
        <v>290</v>
      </c>
      <c r="E125" s="35" t="s">
        <v>105</v>
      </c>
      <c r="F125" s="86" t="s">
        <v>340</v>
      </c>
      <c r="G125" s="75">
        <v>38.6</v>
      </c>
      <c r="H125" s="75">
        <v>29</v>
      </c>
      <c r="I125" s="50"/>
      <c r="J125" s="50"/>
      <c r="K125" s="80"/>
      <c r="L125" s="80"/>
      <c r="M125" s="9"/>
      <c r="N125" s="9"/>
      <c r="O125" s="9"/>
      <c r="P125" s="9"/>
      <c r="Q125" s="9"/>
      <c r="R125" s="9"/>
      <c r="S125" s="9"/>
      <c r="T125" s="9"/>
    </row>
    <row r="126" spans="1:20" s="32" customFormat="1" ht="92.25" customHeight="1" x14ac:dyDescent="0.25">
      <c r="A126" s="18" t="s">
        <v>486</v>
      </c>
      <c r="B126" s="18" t="s">
        <v>125</v>
      </c>
      <c r="C126" s="33" t="s">
        <v>163</v>
      </c>
      <c r="D126" s="72" t="s">
        <v>292</v>
      </c>
      <c r="E126" s="35" t="s">
        <v>108</v>
      </c>
      <c r="F126" s="35" t="s">
        <v>92</v>
      </c>
      <c r="G126" s="75">
        <v>1029.4000000000001</v>
      </c>
      <c r="H126" s="75">
        <v>765</v>
      </c>
      <c r="I126" s="50"/>
      <c r="J126" s="50"/>
      <c r="K126" s="80"/>
      <c r="L126" s="80"/>
      <c r="M126" s="9"/>
      <c r="N126" s="9"/>
      <c r="O126" s="9"/>
      <c r="P126" s="9"/>
      <c r="Q126" s="9"/>
      <c r="R126" s="9"/>
      <c r="S126" s="9"/>
      <c r="T126" s="9"/>
    </row>
    <row r="127" spans="1:20" s="32" customFormat="1" ht="74.25" customHeight="1" x14ac:dyDescent="0.25">
      <c r="A127" s="18" t="s">
        <v>487</v>
      </c>
      <c r="B127" s="18" t="s">
        <v>125</v>
      </c>
      <c r="C127" s="33" t="s">
        <v>163</v>
      </c>
      <c r="D127" s="31" t="s">
        <v>268</v>
      </c>
      <c r="E127" s="35" t="s">
        <v>108</v>
      </c>
      <c r="F127" s="84" t="s">
        <v>92</v>
      </c>
      <c r="G127" s="75">
        <v>4616.3</v>
      </c>
      <c r="H127" s="75">
        <v>3510</v>
      </c>
      <c r="I127" s="50"/>
      <c r="J127" s="50"/>
      <c r="K127" s="80"/>
      <c r="L127" s="80"/>
      <c r="M127" s="9"/>
      <c r="N127" s="9"/>
      <c r="O127" s="9"/>
      <c r="P127" s="9"/>
      <c r="Q127" s="9"/>
      <c r="R127" s="9"/>
      <c r="S127" s="9"/>
      <c r="T127" s="9"/>
    </row>
    <row r="128" spans="1:20" s="32" customFormat="1" ht="215.25" customHeight="1" x14ac:dyDescent="0.25">
      <c r="A128" s="18" t="s">
        <v>488</v>
      </c>
      <c r="B128" s="18" t="s">
        <v>125</v>
      </c>
      <c r="C128" s="33" t="s">
        <v>163</v>
      </c>
      <c r="D128" s="31" t="s">
        <v>269</v>
      </c>
      <c r="E128" s="35" t="s">
        <v>108</v>
      </c>
      <c r="F128" s="84" t="s">
        <v>92</v>
      </c>
      <c r="G128" s="75">
        <v>337.3</v>
      </c>
      <c r="H128" s="75">
        <v>0</v>
      </c>
      <c r="I128" s="50"/>
      <c r="J128" s="50"/>
      <c r="K128" s="50"/>
      <c r="L128" s="50"/>
      <c r="M128" s="9"/>
      <c r="N128" s="9"/>
      <c r="O128" s="9"/>
      <c r="P128" s="9"/>
      <c r="Q128" s="9"/>
      <c r="R128" s="9"/>
      <c r="S128" s="9"/>
      <c r="T128" s="9"/>
    </row>
    <row r="129" spans="1:20" s="32" customFormat="1" ht="87.75" customHeight="1" x14ac:dyDescent="0.25">
      <c r="A129" s="18" t="s">
        <v>489</v>
      </c>
      <c r="B129" s="18" t="s">
        <v>125</v>
      </c>
      <c r="C129" s="33" t="s">
        <v>163</v>
      </c>
      <c r="D129" s="31" t="s">
        <v>187</v>
      </c>
      <c r="E129" s="35" t="s">
        <v>186</v>
      </c>
      <c r="F129" s="84" t="s">
        <v>234</v>
      </c>
      <c r="G129" s="75">
        <v>64.3</v>
      </c>
      <c r="H129" s="75">
        <v>48.2</v>
      </c>
      <c r="I129" s="50"/>
      <c r="J129" s="50"/>
      <c r="K129" s="50"/>
      <c r="L129" s="50"/>
      <c r="M129" s="9"/>
      <c r="N129" s="9"/>
      <c r="O129" s="9"/>
      <c r="P129" s="9"/>
      <c r="Q129" s="9"/>
      <c r="R129" s="9"/>
      <c r="S129" s="9"/>
      <c r="T129" s="9"/>
    </row>
    <row r="130" spans="1:20" s="32" customFormat="1" ht="105" customHeight="1" x14ac:dyDescent="0.25">
      <c r="A130" s="18" t="s">
        <v>490</v>
      </c>
      <c r="B130" s="18" t="s">
        <v>125</v>
      </c>
      <c r="C130" s="33" t="s">
        <v>163</v>
      </c>
      <c r="D130" s="31" t="s">
        <v>81</v>
      </c>
      <c r="E130" s="35" t="s">
        <v>104</v>
      </c>
      <c r="F130" s="84" t="s">
        <v>89</v>
      </c>
      <c r="G130" s="75">
        <v>10271.799999999999</v>
      </c>
      <c r="H130" s="75">
        <v>7704</v>
      </c>
      <c r="I130" s="50"/>
      <c r="J130" s="50"/>
      <c r="K130" s="50"/>
      <c r="L130" s="50"/>
      <c r="M130" s="9"/>
      <c r="N130" s="9"/>
      <c r="O130" s="9"/>
      <c r="P130" s="9"/>
      <c r="Q130" s="9"/>
      <c r="R130" s="9"/>
      <c r="S130" s="9"/>
      <c r="T130" s="9"/>
    </row>
    <row r="131" spans="1:20" s="32" customFormat="1" ht="90.75" customHeight="1" x14ac:dyDescent="0.25">
      <c r="A131" s="18" t="s">
        <v>491</v>
      </c>
      <c r="B131" s="18" t="s">
        <v>125</v>
      </c>
      <c r="C131" s="33" t="s">
        <v>163</v>
      </c>
      <c r="D131" s="31" t="s">
        <v>289</v>
      </c>
      <c r="E131" s="35" t="s">
        <v>186</v>
      </c>
      <c r="F131" s="84" t="s">
        <v>234</v>
      </c>
      <c r="G131" s="50">
        <v>469.6</v>
      </c>
      <c r="H131" s="50">
        <v>352.2</v>
      </c>
      <c r="I131" s="50"/>
      <c r="J131" s="50"/>
      <c r="K131" s="50"/>
      <c r="L131" s="50"/>
      <c r="M131" s="9"/>
      <c r="N131" s="9"/>
      <c r="O131" s="9"/>
      <c r="P131" s="9"/>
      <c r="Q131" s="9"/>
      <c r="R131" s="9"/>
      <c r="S131" s="9"/>
      <c r="T131" s="9"/>
    </row>
    <row r="132" spans="1:20" s="32" customFormat="1" ht="135" customHeight="1" x14ac:dyDescent="0.25">
      <c r="A132" s="18" t="s">
        <v>492</v>
      </c>
      <c r="B132" s="18" t="s">
        <v>125</v>
      </c>
      <c r="C132" s="33" t="s">
        <v>163</v>
      </c>
      <c r="D132" s="72" t="s">
        <v>263</v>
      </c>
      <c r="E132" s="35" t="s">
        <v>113</v>
      </c>
      <c r="F132" s="84" t="s">
        <v>96</v>
      </c>
      <c r="G132" s="76">
        <v>34.9</v>
      </c>
      <c r="H132" s="76">
        <v>26.1</v>
      </c>
      <c r="I132" s="50"/>
      <c r="J132" s="50"/>
      <c r="K132" s="50"/>
      <c r="L132" s="50"/>
      <c r="M132" s="9"/>
      <c r="N132" s="9"/>
      <c r="O132" s="9"/>
      <c r="P132" s="9"/>
      <c r="Q132" s="9"/>
      <c r="R132" s="9"/>
      <c r="S132" s="9"/>
      <c r="T132" s="9"/>
    </row>
    <row r="133" spans="1:20" s="32" customFormat="1" ht="84.75" customHeight="1" x14ac:dyDescent="0.25">
      <c r="A133" s="18" t="s">
        <v>493</v>
      </c>
      <c r="B133" s="18" t="s">
        <v>125</v>
      </c>
      <c r="C133" s="33" t="s">
        <v>163</v>
      </c>
      <c r="D133" s="31" t="s">
        <v>82</v>
      </c>
      <c r="E133" s="35" t="s">
        <v>112</v>
      </c>
      <c r="F133" s="84" t="s">
        <v>264</v>
      </c>
      <c r="G133" s="76">
        <v>1112.4000000000001</v>
      </c>
      <c r="H133" s="76">
        <v>834.3</v>
      </c>
      <c r="I133" s="50"/>
      <c r="J133" s="50"/>
      <c r="K133" s="50"/>
      <c r="L133" s="50"/>
      <c r="M133" s="9"/>
      <c r="N133" s="9"/>
      <c r="O133" s="9"/>
      <c r="P133" s="9"/>
      <c r="Q133" s="9"/>
      <c r="R133" s="9"/>
      <c r="S133" s="9"/>
      <c r="T133" s="9"/>
    </row>
    <row r="134" spans="1:20" s="32" customFormat="1" ht="89.25" customHeight="1" x14ac:dyDescent="0.25">
      <c r="A134" s="18" t="s">
        <v>494</v>
      </c>
      <c r="B134" s="18" t="s">
        <v>125</v>
      </c>
      <c r="C134" s="33" t="s">
        <v>163</v>
      </c>
      <c r="D134" s="31" t="s">
        <v>80</v>
      </c>
      <c r="E134" s="35" t="s">
        <v>114</v>
      </c>
      <c r="F134" s="84" t="s">
        <v>354</v>
      </c>
      <c r="G134" s="75">
        <v>145.1</v>
      </c>
      <c r="H134" s="75">
        <v>104.1</v>
      </c>
      <c r="I134" s="50"/>
      <c r="J134" s="50"/>
      <c r="K134" s="50"/>
      <c r="L134" s="50"/>
      <c r="M134" s="9"/>
      <c r="N134" s="9"/>
      <c r="O134" s="9"/>
      <c r="P134" s="9"/>
      <c r="Q134" s="9"/>
      <c r="R134" s="9"/>
      <c r="S134" s="9"/>
      <c r="T134" s="9"/>
    </row>
    <row r="135" spans="1:20" s="57" customFormat="1" ht="89.25" customHeight="1" x14ac:dyDescent="0.25">
      <c r="A135" s="18" t="s">
        <v>495</v>
      </c>
      <c r="B135" s="18" t="s">
        <v>125</v>
      </c>
      <c r="C135" s="33" t="s">
        <v>163</v>
      </c>
      <c r="D135" s="31" t="s">
        <v>267</v>
      </c>
      <c r="E135" s="35" t="s">
        <v>111</v>
      </c>
      <c r="F135" s="84" t="s">
        <v>95</v>
      </c>
      <c r="G135" s="75">
        <v>435.5</v>
      </c>
      <c r="H135" s="75">
        <v>435.5</v>
      </c>
      <c r="I135" s="50"/>
      <c r="J135" s="50"/>
      <c r="K135" s="50"/>
      <c r="L135" s="50"/>
      <c r="M135" s="9"/>
      <c r="N135" s="9"/>
      <c r="O135" s="9"/>
      <c r="P135" s="9"/>
      <c r="Q135" s="9"/>
      <c r="R135" s="9"/>
      <c r="S135" s="9"/>
      <c r="T135" s="9"/>
    </row>
    <row r="136" spans="1:20" s="57" customFormat="1" ht="89.25" customHeight="1" x14ac:dyDescent="0.25">
      <c r="A136" s="18" t="s">
        <v>496</v>
      </c>
      <c r="B136" s="18" t="s">
        <v>125</v>
      </c>
      <c r="C136" s="33" t="s">
        <v>163</v>
      </c>
      <c r="D136" s="31" t="s">
        <v>293</v>
      </c>
      <c r="E136" s="35" t="s">
        <v>111</v>
      </c>
      <c r="F136" s="84" t="s">
        <v>95</v>
      </c>
      <c r="G136" s="75">
        <v>611.20000000000005</v>
      </c>
      <c r="H136" s="75">
        <v>455.5</v>
      </c>
      <c r="I136" s="50"/>
      <c r="J136" s="50"/>
      <c r="K136" s="50"/>
      <c r="L136" s="50"/>
      <c r="M136" s="9"/>
      <c r="N136" s="9"/>
      <c r="O136" s="9"/>
      <c r="P136" s="9"/>
      <c r="Q136" s="9"/>
      <c r="R136" s="9"/>
      <c r="S136" s="9"/>
      <c r="T136" s="9"/>
    </row>
    <row r="137" spans="1:20" s="32" customFormat="1" ht="94.5" customHeight="1" x14ac:dyDescent="0.25">
      <c r="A137" s="18" t="s">
        <v>497</v>
      </c>
      <c r="B137" s="18" t="s">
        <v>125</v>
      </c>
      <c r="C137" s="33" t="s">
        <v>163</v>
      </c>
      <c r="D137" s="72" t="s">
        <v>291</v>
      </c>
      <c r="E137" s="35" t="s">
        <v>111</v>
      </c>
      <c r="F137" s="84" t="s">
        <v>95</v>
      </c>
      <c r="G137" s="75">
        <v>137.19999999999999</v>
      </c>
      <c r="H137" s="75">
        <v>110</v>
      </c>
      <c r="I137" s="50"/>
      <c r="J137" s="50"/>
      <c r="K137" s="50"/>
      <c r="L137" s="50"/>
      <c r="M137" s="9"/>
      <c r="N137" s="9"/>
      <c r="O137" s="9"/>
      <c r="P137" s="9"/>
      <c r="Q137" s="9"/>
      <c r="R137" s="9"/>
      <c r="S137" s="9"/>
      <c r="T137" s="9"/>
    </row>
    <row r="138" spans="1:20" s="32" customFormat="1" ht="55.5" customHeight="1" x14ac:dyDescent="0.25">
      <c r="A138" s="18"/>
      <c r="B138" s="18"/>
      <c r="C138" s="3" t="s">
        <v>164</v>
      </c>
      <c r="D138" s="28" t="s">
        <v>152</v>
      </c>
      <c r="E138" s="35"/>
      <c r="F138" s="35"/>
      <c r="G138" s="60">
        <f t="shared" ref="G138:L138" si="13">G139+G140</f>
        <v>12445.800000000001</v>
      </c>
      <c r="H138" s="60">
        <f t="shared" si="13"/>
        <v>6891.5</v>
      </c>
      <c r="I138" s="60">
        <f t="shared" si="13"/>
        <v>0</v>
      </c>
      <c r="J138" s="60">
        <f t="shared" si="13"/>
        <v>0</v>
      </c>
      <c r="K138" s="60">
        <f t="shared" si="13"/>
        <v>0</v>
      </c>
      <c r="L138" s="60">
        <f t="shared" si="13"/>
        <v>0</v>
      </c>
      <c r="M138" s="9"/>
      <c r="N138" s="9"/>
      <c r="O138" s="9"/>
      <c r="P138" s="9"/>
      <c r="Q138" s="9"/>
      <c r="R138" s="9"/>
      <c r="S138" s="9"/>
      <c r="T138" s="9"/>
    </row>
    <row r="139" spans="1:20" s="32" customFormat="1" ht="118.5" customHeight="1" x14ac:dyDescent="0.25">
      <c r="A139" s="18" t="s">
        <v>498</v>
      </c>
      <c r="B139" s="18" t="s">
        <v>129</v>
      </c>
      <c r="C139" s="33" t="s">
        <v>165</v>
      </c>
      <c r="D139" s="31" t="s">
        <v>355</v>
      </c>
      <c r="E139" s="35" t="s">
        <v>108</v>
      </c>
      <c r="F139" s="35" t="s">
        <v>92</v>
      </c>
      <c r="G139" s="75">
        <v>399.6</v>
      </c>
      <c r="H139" s="75">
        <v>136.5</v>
      </c>
      <c r="I139" s="50"/>
      <c r="J139" s="50"/>
      <c r="K139" s="50"/>
      <c r="L139" s="50"/>
      <c r="M139" s="9"/>
      <c r="N139" s="9"/>
      <c r="O139" s="9"/>
      <c r="P139" s="9"/>
      <c r="Q139" s="9"/>
      <c r="R139" s="9"/>
      <c r="S139" s="9"/>
      <c r="T139" s="9"/>
    </row>
    <row r="140" spans="1:20" s="32" customFormat="1" ht="76.5" customHeight="1" x14ac:dyDescent="0.25">
      <c r="A140" s="18" t="s">
        <v>499</v>
      </c>
      <c r="B140" s="18" t="s">
        <v>129</v>
      </c>
      <c r="C140" s="33" t="s">
        <v>165</v>
      </c>
      <c r="D140" s="31" t="s">
        <v>292</v>
      </c>
      <c r="E140" s="35" t="s">
        <v>108</v>
      </c>
      <c r="F140" s="35" t="s">
        <v>92</v>
      </c>
      <c r="G140" s="75">
        <v>12046.2</v>
      </c>
      <c r="H140" s="75">
        <v>6755</v>
      </c>
      <c r="I140" s="50"/>
      <c r="J140" s="50"/>
      <c r="K140" s="50"/>
      <c r="L140" s="50"/>
      <c r="M140" s="44"/>
      <c r="N140" s="44"/>
      <c r="O140" s="44"/>
      <c r="P140" s="44"/>
      <c r="Q140" s="44"/>
      <c r="R140" s="44"/>
      <c r="S140" s="44"/>
      <c r="T140" s="44"/>
    </row>
    <row r="141" spans="1:20" s="59" customFormat="1" ht="89.25" customHeight="1" x14ac:dyDescent="0.25">
      <c r="A141" s="18"/>
      <c r="B141" s="18"/>
      <c r="C141" s="3" t="s">
        <v>379</v>
      </c>
      <c r="D141" s="77" t="s">
        <v>294</v>
      </c>
      <c r="E141" s="35"/>
      <c r="F141" s="35"/>
      <c r="G141" s="78">
        <f>G142</f>
        <v>26.3</v>
      </c>
      <c r="H141" s="78">
        <f>H142</f>
        <v>19.7</v>
      </c>
      <c r="I141" s="60">
        <v>0</v>
      </c>
      <c r="J141" s="60">
        <v>0</v>
      </c>
      <c r="K141" s="60">
        <v>0</v>
      </c>
      <c r="L141" s="60">
        <v>0</v>
      </c>
      <c r="M141" s="44"/>
      <c r="N141" s="44"/>
      <c r="O141" s="44"/>
      <c r="P141" s="44"/>
      <c r="Q141" s="44"/>
      <c r="R141" s="44"/>
      <c r="S141" s="44"/>
      <c r="T141" s="44"/>
    </row>
    <row r="142" spans="1:20" s="32" customFormat="1" ht="88.5" customHeight="1" x14ac:dyDescent="0.25">
      <c r="A142" s="18" t="s">
        <v>500</v>
      </c>
      <c r="B142" s="18" t="s">
        <v>129</v>
      </c>
      <c r="C142" s="33" t="s">
        <v>166</v>
      </c>
      <c r="D142" s="31" t="s">
        <v>294</v>
      </c>
      <c r="E142" s="35" t="s">
        <v>105</v>
      </c>
      <c r="F142" s="35" t="s">
        <v>340</v>
      </c>
      <c r="G142" s="75">
        <v>26.3</v>
      </c>
      <c r="H142" s="75">
        <v>19.7</v>
      </c>
      <c r="I142" s="50"/>
      <c r="J142" s="50"/>
      <c r="K142" s="50"/>
      <c r="L142" s="50"/>
      <c r="M142" s="10"/>
      <c r="N142" s="10"/>
      <c r="O142" s="10"/>
      <c r="P142" s="10"/>
      <c r="Q142" s="10"/>
      <c r="R142" s="44"/>
      <c r="S142" s="44"/>
      <c r="T142" s="44"/>
    </row>
    <row r="143" spans="1:20" s="59" customFormat="1" ht="88.5" customHeight="1" x14ac:dyDescent="0.25">
      <c r="A143" s="18"/>
      <c r="B143" s="18"/>
      <c r="C143" s="3" t="s">
        <v>380</v>
      </c>
      <c r="D143" s="77" t="s">
        <v>504</v>
      </c>
      <c r="E143" s="35"/>
      <c r="F143" s="35"/>
      <c r="G143" s="60">
        <f>G144</f>
        <v>2056.6</v>
      </c>
      <c r="H143" s="60">
        <f>H144</f>
        <v>1580.4</v>
      </c>
      <c r="I143" s="50"/>
      <c r="J143" s="50"/>
      <c r="K143" s="50"/>
      <c r="L143" s="50"/>
      <c r="M143" s="10"/>
      <c r="N143" s="10"/>
      <c r="O143" s="10"/>
      <c r="P143" s="10"/>
      <c r="Q143" s="10"/>
      <c r="R143" s="44"/>
      <c r="S143" s="44"/>
      <c r="T143" s="44"/>
    </row>
    <row r="144" spans="1:20" s="32" customFormat="1" ht="64.5" customHeight="1" x14ac:dyDescent="0.25">
      <c r="A144" s="18" t="s">
        <v>501</v>
      </c>
      <c r="B144" s="18" t="s">
        <v>129</v>
      </c>
      <c r="C144" s="33" t="s">
        <v>167</v>
      </c>
      <c r="D144" s="31" t="s">
        <v>504</v>
      </c>
      <c r="E144" s="35" t="s">
        <v>104</v>
      </c>
      <c r="F144" s="35" t="s">
        <v>89</v>
      </c>
      <c r="G144" s="75">
        <v>2056.6</v>
      </c>
      <c r="H144" s="75">
        <v>1580.4</v>
      </c>
      <c r="I144" s="50"/>
      <c r="J144" s="50"/>
      <c r="K144" s="50"/>
      <c r="L144" s="50"/>
      <c r="M144" s="10"/>
      <c r="N144" s="10"/>
      <c r="O144" s="10"/>
      <c r="P144" s="10"/>
      <c r="Q144" s="10"/>
      <c r="R144" s="44"/>
      <c r="S144" s="44"/>
      <c r="T144" s="44"/>
    </row>
    <row r="145" spans="1:20" s="59" customFormat="1" ht="64.5" customHeight="1" x14ac:dyDescent="0.25">
      <c r="A145" s="18"/>
      <c r="B145" s="18"/>
      <c r="C145" s="3" t="s">
        <v>381</v>
      </c>
      <c r="D145" s="77" t="s">
        <v>356</v>
      </c>
      <c r="E145" s="35"/>
      <c r="F145" s="35"/>
      <c r="G145" s="78">
        <f>G146</f>
        <v>8</v>
      </c>
      <c r="H145" s="78">
        <f>H146</f>
        <v>0</v>
      </c>
      <c r="I145" s="50"/>
      <c r="J145" s="50"/>
      <c r="K145" s="50"/>
      <c r="L145" s="50"/>
      <c r="M145" s="10"/>
      <c r="N145" s="10"/>
      <c r="O145" s="10"/>
      <c r="P145" s="10"/>
      <c r="Q145" s="10"/>
      <c r="R145" s="44"/>
      <c r="S145" s="44"/>
      <c r="T145" s="44"/>
    </row>
    <row r="146" spans="1:20" s="32" customFormat="1" ht="72" customHeight="1" x14ac:dyDescent="0.25">
      <c r="A146" s="18" t="s">
        <v>502</v>
      </c>
      <c r="B146" s="18" t="s">
        <v>129</v>
      </c>
      <c r="C146" s="33" t="s">
        <v>168</v>
      </c>
      <c r="D146" s="31" t="s">
        <v>356</v>
      </c>
      <c r="E146" s="35" t="s">
        <v>112</v>
      </c>
      <c r="F146" s="35" t="s">
        <v>308</v>
      </c>
      <c r="G146" s="50">
        <v>8</v>
      </c>
      <c r="H146" s="50">
        <v>0</v>
      </c>
      <c r="I146" s="50"/>
      <c r="J146" s="50"/>
      <c r="K146" s="50"/>
      <c r="L146" s="50"/>
      <c r="M146" s="10"/>
      <c r="N146" s="10"/>
      <c r="O146" s="10"/>
      <c r="P146" s="10"/>
      <c r="Q146" s="10"/>
      <c r="R146" s="44"/>
      <c r="S146" s="44"/>
      <c r="T146" s="44"/>
    </row>
    <row r="147" spans="1:20" s="32" customFormat="1" ht="45" hidden="1" customHeight="1" x14ac:dyDescent="0.25">
      <c r="A147" s="18" t="s">
        <v>233</v>
      </c>
      <c r="B147" s="18" t="s">
        <v>129</v>
      </c>
      <c r="C147" s="33" t="s">
        <v>169</v>
      </c>
      <c r="D147" s="31" t="s">
        <v>295</v>
      </c>
      <c r="E147" s="35" t="s">
        <v>108</v>
      </c>
      <c r="F147" s="35" t="s">
        <v>92</v>
      </c>
      <c r="G147" s="53"/>
      <c r="H147" s="48"/>
      <c r="I147" s="50"/>
      <c r="J147" s="50"/>
      <c r="K147" s="50"/>
      <c r="L147" s="50"/>
      <c r="M147" s="10"/>
      <c r="N147" s="10"/>
      <c r="O147" s="10"/>
      <c r="P147" s="10"/>
      <c r="Q147" s="10"/>
      <c r="R147" s="44"/>
      <c r="S147" s="44"/>
      <c r="T147" s="44"/>
    </row>
    <row r="148" spans="1:20" s="32" customFormat="1" ht="36.75" customHeight="1" x14ac:dyDescent="0.25">
      <c r="A148" s="18"/>
      <c r="B148" s="18"/>
      <c r="C148" s="3" t="s">
        <v>170</v>
      </c>
      <c r="D148" s="28" t="s">
        <v>119</v>
      </c>
      <c r="E148" s="35"/>
      <c r="F148" s="35"/>
      <c r="G148" s="60">
        <f>G149+G180+G177+G179</f>
        <v>77763.099999999991</v>
      </c>
      <c r="H148" s="60">
        <f>H149+H180+H177+H179</f>
        <v>56633.060000000005</v>
      </c>
      <c r="I148" s="60">
        <v>77763.100000000006</v>
      </c>
      <c r="J148" s="60">
        <v>41340.5</v>
      </c>
      <c r="K148" s="60">
        <v>36418.800000000003</v>
      </c>
      <c r="L148" s="60">
        <v>36106.9</v>
      </c>
      <c r="M148" s="10"/>
      <c r="N148" s="10"/>
      <c r="O148" s="10"/>
      <c r="P148" s="10"/>
      <c r="Q148" s="10"/>
      <c r="R148" s="44"/>
      <c r="S148" s="44"/>
      <c r="T148" s="44"/>
    </row>
    <row r="149" spans="1:20" s="32" customFormat="1" ht="82.5" customHeight="1" x14ac:dyDescent="0.25">
      <c r="A149" s="25"/>
      <c r="B149" s="25"/>
      <c r="C149" s="3" t="s">
        <v>171</v>
      </c>
      <c r="D149" s="28" t="s">
        <v>144</v>
      </c>
      <c r="E149" s="37"/>
      <c r="F149" s="37"/>
      <c r="G149" s="60">
        <f t="shared" ref="G149:L149" si="14">G150+G151+G152+G153+G154+G155+G156+G157+G158+G159+G160+G161+G162+G163+G164+G165+G166+G167+G168+G169+G170+G171+G172+G173+G174+G175</f>
        <v>31548.799999999999</v>
      </c>
      <c r="H149" s="60">
        <f t="shared" si="14"/>
        <v>25364.560000000005</v>
      </c>
      <c r="I149" s="60">
        <f t="shared" si="14"/>
        <v>0</v>
      </c>
      <c r="J149" s="60">
        <f t="shared" si="14"/>
        <v>0</v>
      </c>
      <c r="K149" s="60">
        <f t="shared" si="14"/>
        <v>0</v>
      </c>
      <c r="L149" s="60">
        <f t="shared" si="14"/>
        <v>0</v>
      </c>
      <c r="M149" s="10"/>
      <c r="N149" s="10"/>
      <c r="O149" s="10"/>
      <c r="P149" s="10"/>
      <c r="Q149" s="10"/>
      <c r="R149" s="44"/>
      <c r="S149" s="44"/>
      <c r="T149" s="44"/>
    </row>
    <row r="150" spans="1:20" s="32" customFormat="1" ht="45.75" customHeight="1" x14ac:dyDescent="0.25">
      <c r="A150" s="18" t="s">
        <v>503</v>
      </c>
      <c r="B150" s="27" t="s">
        <v>138</v>
      </c>
      <c r="C150" s="33" t="s">
        <v>172</v>
      </c>
      <c r="D150" s="31" t="s">
        <v>83</v>
      </c>
      <c r="E150" s="86" t="s">
        <v>360</v>
      </c>
      <c r="F150" s="35" t="s">
        <v>118</v>
      </c>
      <c r="G150" s="50">
        <v>131</v>
      </c>
      <c r="H150" s="50">
        <v>131</v>
      </c>
      <c r="I150" s="50"/>
      <c r="J150" s="50"/>
      <c r="K150" s="50"/>
      <c r="L150" s="50"/>
      <c r="M150" s="10"/>
      <c r="N150" s="10"/>
      <c r="O150" s="10"/>
      <c r="P150" s="10"/>
      <c r="Q150" s="10"/>
      <c r="R150" s="44"/>
      <c r="S150" s="44"/>
      <c r="T150" s="44"/>
    </row>
    <row r="151" spans="1:20" s="32" customFormat="1" ht="52.5" customHeight="1" x14ac:dyDescent="0.25">
      <c r="A151" s="18" t="s">
        <v>505</v>
      </c>
      <c r="B151" s="27" t="s">
        <v>138</v>
      </c>
      <c r="C151" s="33" t="s">
        <v>172</v>
      </c>
      <c r="D151" s="31" t="s">
        <v>84</v>
      </c>
      <c r="E151" s="86" t="s">
        <v>360</v>
      </c>
      <c r="F151" s="35" t="s">
        <v>118</v>
      </c>
      <c r="G151" s="50">
        <v>1065.5999999999999</v>
      </c>
      <c r="H151" s="50">
        <v>799.2</v>
      </c>
      <c r="I151" s="50"/>
      <c r="J151" s="50"/>
      <c r="K151" s="50"/>
      <c r="L151" s="50"/>
      <c r="M151" s="10"/>
      <c r="N151" s="10"/>
      <c r="O151" s="10"/>
      <c r="P151" s="10"/>
      <c r="Q151" s="10"/>
      <c r="R151" s="44"/>
      <c r="S151" s="44"/>
      <c r="T151" s="44"/>
    </row>
    <row r="152" spans="1:20" s="32" customFormat="1" ht="61.5" customHeight="1" x14ac:dyDescent="0.25">
      <c r="A152" s="18" t="s">
        <v>506</v>
      </c>
      <c r="B152" s="27" t="s">
        <v>138</v>
      </c>
      <c r="C152" s="33" t="s">
        <v>172</v>
      </c>
      <c r="D152" s="31" t="s">
        <v>85</v>
      </c>
      <c r="E152" s="86" t="s">
        <v>360</v>
      </c>
      <c r="F152" s="35" t="s">
        <v>118</v>
      </c>
      <c r="G152" s="50">
        <v>1826.5</v>
      </c>
      <c r="H152" s="50">
        <v>1369.9</v>
      </c>
      <c r="I152" s="50"/>
      <c r="J152" s="50"/>
      <c r="K152" s="50"/>
      <c r="L152" s="50"/>
      <c r="M152" s="10"/>
      <c r="N152" s="10"/>
      <c r="O152" s="10"/>
      <c r="P152" s="10"/>
      <c r="Q152" s="10"/>
      <c r="R152" s="44"/>
      <c r="S152" s="44"/>
      <c r="T152" s="44"/>
    </row>
    <row r="153" spans="1:20" s="32" customFormat="1" ht="56.25" customHeight="1" x14ac:dyDescent="0.25">
      <c r="A153" s="18" t="s">
        <v>507</v>
      </c>
      <c r="B153" s="27" t="s">
        <v>138</v>
      </c>
      <c r="C153" s="33" t="s">
        <v>172</v>
      </c>
      <c r="D153" s="31" t="s">
        <v>86</v>
      </c>
      <c r="E153" s="86" t="s">
        <v>360</v>
      </c>
      <c r="F153" s="35" t="s">
        <v>118</v>
      </c>
      <c r="G153" s="50">
        <v>6867.7</v>
      </c>
      <c r="H153" s="50">
        <v>5150.8</v>
      </c>
      <c r="I153" s="50"/>
      <c r="J153" s="50"/>
      <c r="K153" s="50"/>
      <c r="L153" s="50"/>
      <c r="M153" s="10"/>
      <c r="N153" s="10"/>
      <c r="O153" s="10"/>
      <c r="P153" s="10"/>
      <c r="Q153" s="10"/>
      <c r="R153" s="44"/>
      <c r="S153" s="44"/>
      <c r="T153" s="44"/>
    </row>
    <row r="154" spans="1:20" s="32" customFormat="1" ht="57" customHeight="1" x14ac:dyDescent="0.25">
      <c r="A154" s="18" t="s">
        <v>508</v>
      </c>
      <c r="B154" s="27" t="s">
        <v>138</v>
      </c>
      <c r="C154" s="33" t="s">
        <v>172</v>
      </c>
      <c r="D154" s="31" t="s">
        <v>297</v>
      </c>
      <c r="E154" s="86" t="s">
        <v>360</v>
      </c>
      <c r="F154" s="35" t="s">
        <v>118</v>
      </c>
      <c r="G154" s="50">
        <v>14954.7</v>
      </c>
      <c r="H154" s="50">
        <v>11916</v>
      </c>
      <c r="I154" s="50"/>
      <c r="J154" s="50"/>
      <c r="K154" s="50"/>
      <c r="L154" s="50"/>
      <c r="M154" s="10"/>
      <c r="N154" s="10"/>
      <c r="O154" s="10"/>
      <c r="P154" s="10"/>
      <c r="Q154" s="10"/>
      <c r="R154" s="44"/>
      <c r="S154" s="44"/>
      <c r="T154" s="44"/>
    </row>
    <row r="155" spans="1:20" s="32" customFormat="1" ht="54.75" customHeight="1" x14ac:dyDescent="0.25">
      <c r="A155" s="18" t="s">
        <v>509</v>
      </c>
      <c r="B155" s="27" t="s">
        <v>138</v>
      </c>
      <c r="C155" s="33" t="s">
        <v>172</v>
      </c>
      <c r="D155" s="31" t="s">
        <v>362</v>
      </c>
      <c r="E155" s="86" t="s">
        <v>361</v>
      </c>
      <c r="F155" s="35" t="s">
        <v>118</v>
      </c>
      <c r="G155" s="50">
        <v>500.1</v>
      </c>
      <c r="H155" s="50">
        <v>347.7</v>
      </c>
      <c r="I155" s="50"/>
      <c r="J155" s="50"/>
      <c r="K155" s="50"/>
      <c r="L155" s="50"/>
      <c r="M155" s="10"/>
      <c r="N155" s="10"/>
      <c r="O155" s="10"/>
      <c r="P155" s="10"/>
      <c r="Q155" s="10"/>
      <c r="R155" s="44"/>
      <c r="S155" s="44"/>
      <c r="T155" s="44"/>
    </row>
    <row r="156" spans="1:20" s="32" customFormat="1" ht="85.5" customHeight="1" x14ac:dyDescent="0.25">
      <c r="A156" s="18" t="s">
        <v>510</v>
      </c>
      <c r="B156" s="27" t="s">
        <v>138</v>
      </c>
      <c r="C156" s="33" t="s">
        <v>172</v>
      </c>
      <c r="D156" s="31" t="s">
        <v>296</v>
      </c>
      <c r="E156" s="86" t="s">
        <v>359</v>
      </c>
      <c r="F156" s="35" t="s">
        <v>118</v>
      </c>
      <c r="G156" s="50">
        <v>506</v>
      </c>
      <c r="H156" s="50">
        <v>412.1</v>
      </c>
      <c r="I156" s="50"/>
      <c r="J156" s="50"/>
      <c r="K156" s="50"/>
      <c r="L156" s="50"/>
      <c r="M156" s="10"/>
      <c r="N156" s="10"/>
      <c r="O156" s="10"/>
      <c r="P156" s="10"/>
      <c r="Q156" s="10"/>
      <c r="R156" s="44"/>
      <c r="S156" s="44"/>
      <c r="T156" s="44"/>
    </row>
    <row r="157" spans="1:20" s="32" customFormat="1" ht="68.25" customHeight="1" x14ac:dyDescent="0.25">
      <c r="A157" s="18" t="s">
        <v>511</v>
      </c>
      <c r="B157" s="27" t="s">
        <v>138</v>
      </c>
      <c r="C157" s="33" t="s">
        <v>172</v>
      </c>
      <c r="D157" s="31" t="s">
        <v>86</v>
      </c>
      <c r="E157" s="86" t="s">
        <v>360</v>
      </c>
      <c r="F157" s="35" t="s">
        <v>120</v>
      </c>
      <c r="G157" s="75">
        <v>10</v>
      </c>
      <c r="H157" s="75">
        <v>10</v>
      </c>
      <c r="I157" s="50"/>
      <c r="J157" s="50"/>
      <c r="K157" s="50"/>
      <c r="L157" s="50"/>
      <c r="M157" s="10"/>
      <c r="N157" s="10"/>
      <c r="O157" s="10"/>
      <c r="P157" s="10"/>
      <c r="Q157" s="10"/>
      <c r="R157" s="44"/>
      <c r="S157" s="44"/>
      <c r="T157" s="44"/>
    </row>
    <row r="158" spans="1:20" s="32" customFormat="1" ht="46.5" customHeight="1" x14ac:dyDescent="0.25">
      <c r="A158" s="18" t="s">
        <v>512</v>
      </c>
      <c r="B158" s="27" t="s">
        <v>138</v>
      </c>
      <c r="C158" s="33" t="s">
        <v>172</v>
      </c>
      <c r="D158" s="31" t="s">
        <v>296</v>
      </c>
      <c r="E158" s="86" t="s">
        <v>359</v>
      </c>
      <c r="F158" s="35" t="s">
        <v>120</v>
      </c>
      <c r="G158" s="75">
        <v>44.3</v>
      </c>
      <c r="H158" s="75">
        <v>36.200000000000003</v>
      </c>
      <c r="I158" s="50"/>
      <c r="J158" s="50"/>
      <c r="K158" s="50"/>
      <c r="L158" s="50"/>
      <c r="M158" s="10"/>
      <c r="N158" s="10"/>
      <c r="O158" s="10"/>
      <c r="P158" s="10"/>
      <c r="Q158" s="10"/>
      <c r="R158" s="44"/>
      <c r="S158" s="44"/>
      <c r="T158" s="44"/>
    </row>
    <row r="159" spans="1:20" s="32" customFormat="1" ht="59.25" customHeight="1" x14ac:dyDescent="0.25">
      <c r="A159" s="18" t="s">
        <v>513</v>
      </c>
      <c r="B159" s="27" t="s">
        <v>138</v>
      </c>
      <c r="C159" s="33" t="s">
        <v>172</v>
      </c>
      <c r="D159" s="31" t="s">
        <v>297</v>
      </c>
      <c r="E159" s="86" t="s">
        <v>360</v>
      </c>
      <c r="F159" s="35" t="s">
        <v>120</v>
      </c>
      <c r="G159" s="75">
        <v>672.5</v>
      </c>
      <c r="H159" s="75">
        <v>672.5</v>
      </c>
      <c r="I159" s="50"/>
      <c r="J159" s="50"/>
      <c r="K159" s="50"/>
      <c r="L159" s="50"/>
      <c r="M159" s="10"/>
      <c r="N159" s="10"/>
      <c r="O159" s="10"/>
      <c r="P159" s="10"/>
      <c r="Q159" s="10"/>
      <c r="R159" s="44"/>
      <c r="S159" s="44"/>
      <c r="T159" s="44"/>
    </row>
    <row r="160" spans="1:20" s="32" customFormat="1" ht="50.25" customHeight="1" x14ac:dyDescent="0.25">
      <c r="A160" s="18" t="s">
        <v>514</v>
      </c>
      <c r="B160" s="27" t="s">
        <v>138</v>
      </c>
      <c r="C160" s="33" t="s">
        <v>172</v>
      </c>
      <c r="D160" s="31" t="s">
        <v>298</v>
      </c>
      <c r="E160" s="86" t="s">
        <v>361</v>
      </c>
      <c r="F160" s="35" t="s">
        <v>120</v>
      </c>
      <c r="G160" s="75">
        <v>46.8</v>
      </c>
      <c r="H160" s="75">
        <v>37.4</v>
      </c>
      <c r="I160" s="50"/>
      <c r="J160" s="50"/>
      <c r="K160" s="50"/>
      <c r="L160" s="50"/>
      <c r="M160" s="10"/>
      <c r="N160" s="10"/>
      <c r="O160" s="10"/>
      <c r="P160" s="10"/>
      <c r="Q160" s="10"/>
      <c r="R160" s="44"/>
      <c r="S160" s="44"/>
      <c r="T160" s="44"/>
    </row>
    <row r="161" spans="1:20" s="32" customFormat="1" ht="55.5" customHeight="1" x14ac:dyDescent="0.25">
      <c r="A161" s="18" t="s">
        <v>515</v>
      </c>
      <c r="B161" s="27" t="s">
        <v>138</v>
      </c>
      <c r="C161" s="33" t="s">
        <v>172</v>
      </c>
      <c r="D161" s="31" t="s">
        <v>86</v>
      </c>
      <c r="E161" s="86" t="s">
        <v>360</v>
      </c>
      <c r="F161" s="35" t="s">
        <v>121</v>
      </c>
      <c r="G161" s="50">
        <v>34</v>
      </c>
      <c r="H161" s="50">
        <v>24</v>
      </c>
      <c r="I161" s="50"/>
      <c r="J161" s="50"/>
      <c r="K161" s="50"/>
      <c r="L161" s="50"/>
      <c r="M161" s="10"/>
      <c r="N161" s="10"/>
      <c r="O161" s="10"/>
      <c r="P161" s="10"/>
      <c r="Q161" s="10"/>
      <c r="R161" s="44"/>
      <c r="S161" s="44"/>
      <c r="T161" s="44"/>
    </row>
    <row r="162" spans="1:20" s="32" customFormat="1" ht="43.5" customHeight="1" x14ac:dyDescent="0.25">
      <c r="A162" s="18" t="s">
        <v>516</v>
      </c>
      <c r="B162" s="27" t="s">
        <v>138</v>
      </c>
      <c r="C162" s="33" t="s">
        <v>172</v>
      </c>
      <c r="D162" s="31" t="s">
        <v>296</v>
      </c>
      <c r="E162" s="86" t="s">
        <v>359</v>
      </c>
      <c r="F162" s="35" t="s">
        <v>121</v>
      </c>
      <c r="G162" s="50">
        <v>41</v>
      </c>
      <c r="H162" s="50">
        <v>33.56</v>
      </c>
      <c r="I162" s="50"/>
      <c r="J162" s="50"/>
      <c r="K162" s="50"/>
      <c r="L162" s="50"/>
      <c r="M162" s="10"/>
      <c r="N162" s="10"/>
      <c r="O162" s="10"/>
      <c r="P162" s="10"/>
      <c r="Q162" s="10"/>
      <c r="R162" s="44"/>
      <c r="S162" s="44"/>
      <c r="T162" s="44"/>
    </row>
    <row r="163" spans="1:20" s="32" customFormat="1" ht="61.5" customHeight="1" x14ac:dyDescent="0.25">
      <c r="A163" s="18" t="s">
        <v>517</v>
      </c>
      <c r="B163" s="27" t="s">
        <v>138</v>
      </c>
      <c r="C163" s="33" t="s">
        <v>172</v>
      </c>
      <c r="D163" s="31" t="s">
        <v>297</v>
      </c>
      <c r="E163" s="86" t="s">
        <v>360</v>
      </c>
      <c r="F163" s="35" t="s">
        <v>121</v>
      </c>
      <c r="G163" s="50">
        <v>1490</v>
      </c>
      <c r="H163" s="50">
        <v>1413.8</v>
      </c>
      <c r="I163" s="50"/>
      <c r="J163" s="50"/>
      <c r="K163" s="50"/>
      <c r="L163" s="50"/>
      <c r="M163" s="10"/>
      <c r="N163" s="10"/>
      <c r="O163" s="10"/>
      <c r="P163" s="10"/>
      <c r="Q163" s="10"/>
      <c r="R163" s="44"/>
      <c r="S163" s="44"/>
      <c r="T163" s="44"/>
    </row>
    <row r="164" spans="1:20" s="32" customFormat="1" ht="54" customHeight="1" x14ac:dyDescent="0.25">
      <c r="A164" s="18" t="s">
        <v>518</v>
      </c>
      <c r="B164" s="27" t="s">
        <v>138</v>
      </c>
      <c r="C164" s="33" t="s">
        <v>172</v>
      </c>
      <c r="D164" s="31" t="s">
        <v>298</v>
      </c>
      <c r="E164" s="86" t="s">
        <v>361</v>
      </c>
      <c r="F164" s="35" t="s">
        <v>121</v>
      </c>
      <c r="G164" s="50">
        <v>45.7</v>
      </c>
      <c r="H164" s="50">
        <v>36.5</v>
      </c>
      <c r="I164" s="50"/>
      <c r="J164" s="50"/>
      <c r="K164" s="50"/>
      <c r="L164" s="50"/>
      <c r="M164" s="10"/>
      <c r="N164" s="10"/>
      <c r="O164" s="10"/>
      <c r="P164" s="10"/>
      <c r="Q164" s="10"/>
      <c r="R164" s="44"/>
      <c r="S164" s="44"/>
      <c r="T164" s="44"/>
    </row>
    <row r="165" spans="1:20" s="32" customFormat="1" ht="81.75" customHeight="1" x14ac:dyDescent="0.25">
      <c r="A165" s="18" t="s">
        <v>519</v>
      </c>
      <c r="B165" s="27" t="s">
        <v>138</v>
      </c>
      <c r="C165" s="33" t="s">
        <v>172</v>
      </c>
      <c r="D165" s="31" t="s">
        <v>86</v>
      </c>
      <c r="E165" s="86" t="s">
        <v>360</v>
      </c>
      <c r="F165" s="35" t="s">
        <v>123</v>
      </c>
      <c r="G165" s="75">
        <v>17</v>
      </c>
      <c r="H165" s="75">
        <v>17</v>
      </c>
      <c r="I165" s="50"/>
      <c r="J165" s="50"/>
      <c r="K165" s="50"/>
      <c r="L165" s="50"/>
      <c r="M165" s="10"/>
      <c r="N165" s="10"/>
      <c r="O165" s="10"/>
      <c r="P165" s="10"/>
      <c r="Q165" s="10"/>
      <c r="R165" s="44"/>
      <c r="S165" s="44"/>
      <c r="T165" s="44"/>
    </row>
    <row r="166" spans="1:20" s="32" customFormat="1" ht="75" x14ac:dyDescent="0.25">
      <c r="A166" s="18" t="s">
        <v>520</v>
      </c>
      <c r="B166" s="27" t="s">
        <v>138</v>
      </c>
      <c r="C166" s="33" t="s">
        <v>172</v>
      </c>
      <c r="D166" s="31" t="s">
        <v>296</v>
      </c>
      <c r="E166" s="86" t="s">
        <v>359</v>
      </c>
      <c r="F166" s="35" t="s">
        <v>123</v>
      </c>
      <c r="G166" s="75">
        <v>37.4</v>
      </c>
      <c r="H166" s="75">
        <v>30.8</v>
      </c>
      <c r="I166" s="50"/>
      <c r="J166" s="50"/>
      <c r="K166" s="50"/>
      <c r="L166" s="50"/>
    </row>
    <row r="167" spans="1:20" s="32" customFormat="1" ht="82.5" customHeight="1" x14ac:dyDescent="0.25">
      <c r="A167" s="18" t="s">
        <v>521</v>
      </c>
      <c r="B167" s="27" t="s">
        <v>138</v>
      </c>
      <c r="C167" s="33" t="s">
        <v>172</v>
      </c>
      <c r="D167" s="31" t="s">
        <v>297</v>
      </c>
      <c r="E167" s="86" t="s">
        <v>360</v>
      </c>
      <c r="F167" s="35" t="s">
        <v>123</v>
      </c>
      <c r="G167" s="75">
        <v>1311</v>
      </c>
      <c r="H167" s="75">
        <v>1175.2</v>
      </c>
      <c r="I167" s="50"/>
      <c r="J167" s="50"/>
      <c r="K167" s="50"/>
      <c r="L167" s="50"/>
    </row>
    <row r="168" spans="1:20" s="32" customFormat="1" ht="78" customHeight="1" x14ac:dyDescent="0.25">
      <c r="A168" s="18" t="s">
        <v>522</v>
      </c>
      <c r="B168" s="27" t="s">
        <v>138</v>
      </c>
      <c r="C168" s="33" t="s">
        <v>172</v>
      </c>
      <c r="D168" s="31" t="s">
        <v>298</v>
      </c>
      <c r="E168" s="86" t="s">
        <v>361</v>
      </c>
      <c r="F168" s="35" t="s">
        <v>123</v>
      </c>
      <c r="G168" s="75">
        <v>35.9</v>
      </c>
      <c r="H168" s="75">
        <v>28.7</v>
      </c>
      <c r="I168" s="50"/>
      <c r="J168" s="50"/>
      <c r="K168" s="50"/>
      <c r="L168" s="50"/>
    </row>
    <row r="169" spans="1:20" s="32" customFormat="1" ht="80.25" customHeight="1" x14ac:dyDescent="0.25">
      <c r="A169" s="18" t="s">
        <v>523</v>
      </c>
      <c r="B169" s="27" t="s">
        <v>138</v>
      </c>
      <c r="C169" s="33" t="s">
        <v>172</v>
      </c>
      <c r="D169" s="31" t="s">
        <v>86</v>
      </c>
      <c r="E169" s="86" t="s">
        <v>360</v>
      </c>
      <c r="F169" s="35" t="s">
        <v>124</v>
      </c>
      <c r="G169" s="75">
        <v>13</v>
      </c>
      <c r="H169" s="75">
        <v>13</v>
      </c>
      <c r="I169" s="50"/>
      <c r="J169" s="50"/>
      <c r="K169" s="50"/>
      <c r="L169" s="50"/>
    </row>
    <row r="170" spans="1:20" s="32" customFormat="1" ht="78.75" customHeight="1" x14ac:dyDescent="0.25">
      <c r="A170" s="18" t="s">
        <v>524</v>
      </c>
      <c r="B170" s="27" t="s">
        <v>138</v>
      </c>
      <c r="C170" s="33" t="s">
        <v>172</v>
      </c>
      <c r="D170" s="31" t="s">
        <v>296</v>
      </c>
      <c r="E170" s="86" t="s">
        <v>359</v>
      </c>
      <c r="F170" s="35" t="s">
        <v>124</v>
      </c>
      <c r="G170" s="75">
        <v>34.6</v>
      </c>
      <c r="H170" s="75">
        <v>28.8</v>
      </c>
      <c r="I170" s="50"/>
      <c r="J170" s="50"/>
      <c r="K170" s="50"/>
      <c r="L170" s="50"/>
    </row>
    <row r="171" spans="1:20" s="32" customFormat="1" ht="84.75" customHeight="1" x14ac:dyDescent="0.25">
      <c r="A171" s="18" t="s">
        <v>525</v>
      </c>
      <c r="B171" s="27" t="s">
        <v>138</v>
      </c>
      <c r="C171" s="33" t="s">
        <v>172</v>
      </c>
      <c r="D171" s="31" t="s">
        <v>297</v>
      </c>
      <c r="E171" s="86" t="s">
        <v>360</v>
      </c>
      <c r="F171" s="35" t="s">
        <v>124</v>
      </c>
      <c r="G171" s="75">
        <v>838</v>
      </c>
      <c r="H171" s="75">
        <v>773.6</v>
      </c>
      <c r="I171" s="50"/>
      <c r="J171" s="50"/>
      <c r="K171" s="50"/>
      <c r="L171" s="50"/>
    </row>
    <row r="172" spans="1:20" s="32" customFormat="1" ht="75" x14ac:dyDescent="0.25">
      <c r="A172" s="18" t="s">
        <v>526</v>
      </c>
      <c r="B172" s="27" t="s">
        <v>138</v>
      </c>
      <c r="C172" s="33" t="s">
        <v>172</v>
      </c>
      <c r="D172" s="31" t="s">
        <v>298</v>
      </c>
      <c r="E172" s="86" t="s">
        <v>361</v>
      </c>
      <c r="F172" s="35" t="s">
        <v>124</v>
      </c>
      <c r="G172" s="75">
        <v>32.700000000000003</v>
      </c>
      <c r="H172" s="75">
        <v>26.2</v>
      </c>
      <c r="I172" s="50"/>
      <c r="J172" s="50"/>
      <c r="K172" s="50"/>
      <c r="L172" s="50"/>
    </row>
    <row r="173" spans="1:20" s="32" customFormat="1" ht="49.5" customHeight="1" x14ac:dyDescent="0.25">
      <c r="A173" s="18" t="s">
        <v>527</v>
      </c>
      <c r="B173" s="27" t="s">
        <v>138</v>
      </c>
      <c r="C173" s="33" t="s">
        <v>172</v>
      </c>
      <c r="D173" s="31" t="s">
        <v>296</v>
      </c>
      <c r="E173" s="86" t="s">
        <v>359</v>
      </c>
      <c r="F173" s="35" t="s">
        <v>122</v>
      </c>
      <c r="G173" s="75">
        <v>34.5</v>
      </c>
      <c r="H173" s="75">
        <v>28.4</v>
      </c>
      <c r="I173" s="50"/>
      <c r="J173" s="50"/>
      <c r="K173" s="50"/>
      <c r="L173" s="50"/>
    </row>
    <row r="174" spans="1:20" s="32" customFormat="1" ht="46.5" customHeight="1" x14ac:dyDescent="0.25">
      <c r="A174" s="18" t="s">
        <v>528</v>
      </c>
      <c r="B174" s="27" t="s">
        <v>138</v>
      </c>
      <c r="C174" s="33" t="s">
        <v>172</v>
      </c>
      <c r="D174" s="31" t="s">
        <v>297</v>
      </c>
      <c r="E174" s="86" t="s">
        <v>360</v>
      </c>
      <c r="F174" s="35" t="s">
        <v>122</v>
      </c>
      <c r="G174" s="75">
        <v>926.2</v>
      </c>
      <c r="H174" s="75">
        <v>826.2</v>
      </c>
      <c r="I174" s="50"/>
      <c r="J174" s="50"/>
      <c r="K174" s="50"/>
      <c r="L174" s="50"/>
    </row>
    <row r="175" spans="1:20" s="32" customFormat="1" ht="87" customHeight="1" x14ac:dyDescent="0.25">
      <c r="A175" s="18" t="s">
        <v>529</v>
      </c>
      <c r="B175" s="27" t="s">
        <v>138</v>
      </c>
      <c r="C175" s="33" t="s">
        <v>172</v>
      </c>
      <c r="D175" s="31" t="s">
        <v>298</v>
      </c>
      <c r="E175" s="86" t="s">
        <v>361</v>
      </c>
      <c r="F175" s="35" t="s">
        <v>122</v>
      </c>
      <c r="G175" s="75">
        <v>32.6</v>
      </c>
      <c r="H175" s="75">
        <v>26</v>
      </c>
      <c r="I175" s="50"/>
      <c r="J175" s="50"/>
      <c r="K175" s="50"/>
      <c r="L175" s="50"/>
    </row>
    <row r="176" spans="1:20" s="101" customFormat="1" ht="91.5" customHeight="1" x14ac:dyDescent="0.25">
      <c r="A176" s="18"/>
      <c r="B176" s="27"/>
      <c r="C176" s="3" t="s">
        <v>188</v>
      </c>
      <c r="D176" s="77" t="s">
        <v>189</v>
      </c>
      <c r="E176" s="86"/>
      <c r="F176" s="35"/>
      <c r="G176" s="78">
        <f>G177</f>
        <v>15499.4</v>
      </c>
      <c r="H176" s="78">
        <f>H177</f>
        <v>9903.5</v>
      </c>
      <c r="I176" s="60">
        <v>0</v>
      </c>
      <c r="J176" s="60">
        <v>0</v>
      </c>
      <c r="K176" s="60">
        <v>0</v>
      </c>
      <c r="L176" s="60">
        <v>0</v>
      </c>
    </row>
    <row r="177" spans="1:12" s="32" customFormat="1" ht="90.75" customHeight="1" x14ac:dyDescent="0.25">
      <c r="A177" s="18" t="s">
        <v>530</v>
      </c>
      <c r="B177" s="27" t="s">
        <v>138</v>
      </c>
      <c r="C177" s="33" t="s">
        <v>188</v>
      </c>
      <c r="D177" s="27" t="s">
        <v>189</v>
      </c>
      <c r="E177" s="86" t="s">
        <v>336</v>
      </c>
      <c r="F177" s="35" t="s">
        <v>337</v>
      </c>
      <c r="G177" s="50">
        <v>15499.4</v>
      </c>
      <c r="H177" s="50">
        <v>9903.5</v>
      </c>
      <c r="I177" s="50"/>
      <c r="J177" s="50"/>
      <c r="K177" s="50"/>
      <c r="L177" s="50"/>
    </row>
    <row r="178" spans="1:12" s="101" customFormat="1" ht="175.5" customHeight="1" x14ac:dyDescent="0.25">
      <c r="A178" s="18"/>
      <c r="B178" s="27"/>
      <c r="C178" s="3" t="s">
        <v>358</v>
      </c>
      <c r="D178" s="28" t="s">
        <v>357</v>
      </c>
      <c r="E178" s="86"/>
      <c r="F178" s="35"/>
      <c r="G178" s="60">
        <f>G179</f>
        <v>101.2</v>
      </c>
      <c r="H178" s="60">
        <f>H179</f>
        <v>0</v>
      </c>
      <c r="I178" s="60">
        <v>0</v>
      </c>
      <c r="J178" s="60">
        <v>0</v>
      </c>
      <c r="K178" s="60">
        <v>0</v>
      </c>
      <c r="L178" s="60">
        <v>0</v>
      </c>
    </row>
    <row r="179" spans="1:12" s="32" customFormat="1" ht="171" customHeight="1" x14ac:dyDescent="0.25">
      <c r="A179" s="18" t="s">
        <v>531</v>
      </c>
      <c r="B179" s="27" t="s">
        <v>138</v>
      </c>
      <c r="C179" s="33" t="s">
        <v>358</v>
      </c>
      <c r="D179" s="27" t="s">
        <v>357</v>
      </c>
      <c r="E179" s="86" t="s">
        <v>336</v>
      </c>
      <c r="F179" s="35" t="s">
        <v>90</v>
      </c>
      <c r="G179" s="50">
        <v>101.2</v>
      </c>
      <c r="H179" s="50">
        <v>0</v>
      </c>
      <c r="I179" s="50"/>
      <c r="J179" s="50"/>
      <c r="K179" s="50"/>
      <c r="L179" s="50"/>
    </row>
    <row r="180" spans="1:12" s="32" customFormat="1" ht="33" customHeight="1" x14ac:dyDescent="0.25">
      <c r="A180" s="18"/>
      <c r="B180" s="18"/>
      <c r="C180" s="3" t="s">
        <v>173</v>
      </c>
      <c r="D180" s="25" t="s">
        <v>140</v>
      </c>
      <c r="E180" s="86"/>
      <c r="F180" s="35"/>
      <c r="G180" s="60">
        <f t="shared" ref="G180:L180" si="15">SUM(G181:G190)</f>
        <v>30613.7</v>
      </c>
      <c r="H180" s="60">
        <f t="shared" si="15"/>
        <v>21365</v>
      </c>
      <c r="I180" s="60">
        <f t="shared" si="15"/>
        <v>0</v>
      </c>
      <c r="J180" s="60">
        <f t="shared" si="15"/>
        <v>0</v>
      </c>
      <c r="K180" s="60">
        <f t="shared" si="15"/>
        <v>0</v>
      </c>
      <c r="L180" s="60">
        <f t="shared" si="15"/>
        <v>0</v>
      </c>
    </row>
    <row r="181" spans="1:12" s="32" customFormat="1" ht="232.5" customHeight="1" x14ac:dyDescent="0.25">
      <c r="A181" s="18" t="s">
        <v>532</v>
      </c>
      <c r="B181" s="18" t="s">
        <v>139</v>
      </c>
      <c r="C181" s="33" t="s">
        <v>173</v>
      </c>
      <c r="D181" s="27" t="s">
        <v>363</v>
      </c>
      <c r="E181" s="86" t="s">
        <v>107</v>
      </c>
      <c r="F181" s="35" t="s">
        <v>97</v>
      </c>
      <c r="G181" s="50">
        <v>1784</v>
      </c>
      <c r="H181" s="50">
        <v>1784</v>
      </c>
      <c r="I181" s="50"/>
      <c r="J181" s="50"/>
      <c r="K181" s="50"/>
      <c r="L181" s="50"/>
    </row>
    <row r="182" spans="1:12" s="59" customFormat="1" ht="77.25" customHeight="1" x14ac:dyDescent="0.25">
      <c r="A182" s="18" t="s">
        <v>533</v>
      </c>
      <c r="B182" s="18" t="s">
        <v>139</v>
      </c>
      <c r="C182" s="33" t="s">
        <v>173</v>
      </c>
      <c r="D182" s="27" t="s">
        <v>370</v>
      </c>
      <c r="E182" s="86" t="s">
        <v>109</v>
      </c>
      <c r="F182" s="35" t="s">
        <v>229</v>
      </c>
      <c r="G182" s="50">
        <v>5000</v>
      </c>
      <c r="H182" s="50">
        <v>5000</v>
      </c>
      <c r="I182" s="50"/>
      <c r="J182" s="50"/>
      <c r="K182" s="50"/>
      <c r="L182" s="50"/>
    </row>
    <row r="183" spans="1:12" s="59" customFormat="1" ht="69" customHeight="1" x14ac:dyDescent="0.25">
      <c r="A183" s="18" t="s">
        <v>534</v>
      </c>
      <c r="B183" s="18" t="s">
        <v>139</v>
      </c>
      <c r="C183" s="33" t="s">
        <v>173</v>
      </c>
      <c r="D183" s="27" t="s">
        <v>369</v>
      </c>
      <c r="E183" s="86" t="s">
        <v>367</v>
      </c>
      <c r="F183" s="35" t="s">
        <v>368</v>
      </c>
      <c r="G183" s="50">
        <v>42.5</v>
      </c>
      <c r="H183" s="50">
        <v>42.5</v>
      </c>
      <c r="I183" s="50"/>
      <c r="J183" s="50"/>
      <c r="K183" s="50"/>
      <c r="L183" s="50"/>
    </row>
    <row r="184" spans="1:12" s="32" customFormat="1" ht="84" customHeight="1" x14ac:dyDescent="0.25">
      <c r="A184" s="18" t="s">
        <v>535</v>
      </c>
      <c r="B184" s="18" t="s">
        <v>139</v>
      </c>
      <c r="C184" s="33" t="s">
        <v>173</v>
      </c>
      <c r="D184" s="27" t="s">
        <v>370</v>
      </c>
      <c r="E184" s="86" t="s">
        <v>112</v>
      </c>
      <c r="F184" s="35" t="s">
        <v>264</v>
      </c>
      <c r="G184" s="50">
        <v>129.80000000000001</v>
      </c>
      <c r="H184" s="50">
        <v>129.80000000000001</v>
      </c>
      <c r="I184" s="50"/>
      <c r="J184" s="50"/>
      <c r="K184" s="50"/>
      <c r="L184" s="50"/>
    </row>
    <row r="185" spans="1:12" s="32" customFormat="1" ht="77.25" customHeight="1" x14ac:dyDescent="0.25">
      <c r="A185" s="18" t="s">
        <v>536</v>
      </c>
      <c r="B185" s="18" t="s">
        <v>137</v>
      </c>
      <c r="C185" s="33" t="s">
        <v>173</v>
      </c>
      <c r="D185" s="27" t="s">
        <v>371</v>
      </c>
      <c r="E185" s="86" t="s">
        <v>112</v>
      </c>
      <c r="F185" s="35" t="s">
        <v>264</v>
      </c>
      <c r="G185" s="52">
        <v>200</v>
      </c>
      <c r="H185" s="50">
        <v>200</v>
      </c>
      <c r="I185" s="52"/>
      <c r="J185" s="50"/>
      <c r="K185" s="50"/>
      <c r="L185" s="50"/>
    </row>
    <row r="186" spans="1:12" s="32" customFormat="1" ht="66" customHeight="1" x14ac:dyDescent="0.25">
      <c r="A186" s="18" t="s">
        <v>537</v>
      </c>
      <c r="B186" s="18" t="s">
        <v>139</v>
      </c>
      <c r="C186" s="33" t="s">
        <v>173</v>
      </c>
      <c r="D186" s="27" t="s">
        <v>365</v>
      </c>
      <c r="E186" s="86" t="s">
        <v>336</v>
      </c>
      <c r="F186" s="35" t="s">
        <v>337</v>
      </c>
      <c r="G186" s="50">
        <v>159.4</v>
      </c>
      <c r="H186" s="50">
        <v>125</v>
      </c>
      <c r="I186" s="50"/>
      <c r="J186" s="50"/>
      <c r="K186" s="50"/>
      <c r="L186" s="50"/>
    </row>
    <row r="187" spans="1:12" s="32" customFormat="1" ht="109.5" customHeight="1" x14ac:dyDescent="0.25">
      <c r="A187" s="18" t="s">
        <v>538</v>
      </c>
      <c r="B187" s="18" t="s">
        <v>139</v>
      </c>
      <c r="C187" s="33" t="s">
        <v>173</v>
      </c>
      <c r="D187" s="27" t="s">
        <v>299</v>
      </c>
      <c r="E187" s="86" t="s">
        <v>336</v>
      </c>
      <c r="F187" s="35" t="s">
        <v>337</v>
      </c>
      <c r="G187" s="50">
        <v>13214.8</v>
      </c>
      <c r="H187" s="50">
        <v>7670.9</v>
      </c>
      <c r="I187" s="50"/>
      <c r="J187" s="50"/>
      <c r="K187" s="50"/>
      <c r="L187" s="50"/>
    </row>
    <row r="188" spans="1:12" s="32" customFormat="1" ht="157.5" customHeight="1" x14ac:dyDescent="0.25">
      <c r="A188" s="18" t="s">
        <v>539</v>
      </c>
      <c r="B188" s="18" t="s">
        <v>139</v>
      </c>
      <c r="C188" s="33" t="s">
        <v>173</v>
      </c>
      <c r="D188" s="27" t="s">
        <v>366</v>
      </c>
      <c r="E188" s="86" t="s">
        <v>336</v>
      </c>
      <c r="F188" s="35" t="s">
        <v>337</v>
      </c>
      <c r="G188" s="50">
        <v>563.9</v>
      </c>
      <c r="H188" s="50">
        <v>399.6</v>
      </c>
      <c r="I188" s="50"/>
      <c r="J188" s="50"/>
      <c r="K188" s="50"/>
      <c r="L188" s="50"/>
    </row>
    <row r="189" spans="1:12" s="32" customFormat="1" ht="119.25" customHeight="1" x14ac:dyDescent="0.25">
      <c r="A189" s="18" t="s">
        <v>540</v>
      </c>
      <c r="B189" s="18" t="s">
        <v>139</v>
      </c>
      <c r="C189" s="33" t="s">
        <v>173</v>
      </c>
      <c r="D189" s="79" t="s">
        <v>364</v>
      </c>
      <c r="E189" s="86" t="s">
        <v>336</v>
      </c>
      <c r="F189" s="35" t="s">
        <v>337</v>
      </c>
      <c r="G189" s="50">
        <v>788.5</v>
      </c>
      <c r="H189" s="50">
        <v>0</v>
      </c>
      <c r="I189" s="50"/>
      <c r="J189" s="50"/>
      <c r="K189" s="50"/>
      <c r="L189" s="50"/>
    </row>
    <row r="190" spans="1:12" s="32" customFormat="1" ht="107.25" customHeight="1" x14ac:dyDescent="0.25">
      <c r="A190" s="18" t="s">
        <v>541</v>
      </c>
      <c r="B190" s="18" t="s">
        <v>139</v>
      </c>
      <c r="C190" s="33" t="s">
        <v>173</v>
      </c>
      <c r="D190" s="27" t="s">
        <v>300</v>
      </c>
      <c r="E190" s="86" t="s">
        <v>336</v>
      </c>
      <c r="F190" s="35" t="s">
        <v>337</v>
      </c>
      <c r="G190" s="52">
        <v>8730.7999999999993</v>
      </c>
      <c r="H190" s="50">
        <v>6013.2</v>
      </c>
      <c r="I190" s="52"/>
      <c r="J190" s="50"/>
      <c r="K190" s="50"/>
      <c r="L190" s="50"/>
    </row>
    <row r="191" spans="1:12" s="32" customFormat="1" ht="27.75" customHeight="1" x14ac:dyDescent="0.25">
      <c r="A191" s="18"/>
      <c r="B191" s="18"/>
      <c r="C191" s="3" t="s">
        <v>103</v>
      </c>
      <c r="D191" s="28" t="s">
        <v>102</v>
      </c>
      <c r="E191" s="54"/>
      <c r="F191" s="33"/>
      <c r="G191" s="50">
        <f t="shared" ref="G191:L191" si="16">G192</f>
        <v>16106</v>
      </c>
      <c r="H191" s="50">
        <f t="shared" si="16"/>
        <v>16007.9</v>
      </c>
      <c r="I191" s="60">
        <f t="shared" si="16"/>
        <v>16106</v>
      </c>
      <c r="J191" s="60">
        <f t="shared" si="16"/>
        <v>0</v>
      </c>
      <c r="K191" s="60">
        <f t="shared" si="16"/>
        <v>0</v>
      </c>
      <c r="L191" s="60">
        <f t="shared" si="16"/>
        <v>0</v>
      </c>
    </row>
    <row r="192" spans="1:12" s="32" customFormat="1" ht="55.5" customHeight="1" x14ac:dyDescent="0.25">
      <c r="A192" s="18" t="s">
        <v>542</v>
      </c>
      <c r="B192" s="18" t="s">
        <v>130</v>
      </c>
      <c r="C192" s="33" t="s">
        <v>174</v>
      </c>
      <c r="D192" s="27" t="s">
        <v>87</v>
      </c>
      <c r="E192" s="86" t="s">
        <v>52</v>
      </c>
      <c r="F192" s="35" t="s">
        <v>76</v>
      </c>
      <c r="G192" s="50">
        <v>16106</v>
      </c>
      <c r="H192" s="50">
        <v>16007.9</v>
      </c>
      <c r="I192" s="50">
        <v>16106</v>
      </c>
      <c r="J192" s="60"/>
      <c r="K192" s="60"/>
      <c r="L192" s="60"/>
    </row>
    <row r="193" spans="1:12" s="32" customFormat="1" ht="108.75" customHeight="1" x14ac:dyDescent="0.25">
      <c r="A193" s="18"/>
      <c r="B193" s="27"/>
      <c r="C193" s="37" t="s">
        <v>116</v>
      </c>
      <c r="D193" s="28" t="s">
        <v>115</v>
      </c>
      <c r="E193" s="86"/>
      <c r="F193" s="35"/>
      <c r="G193" s="60">
        <f>SUM(G194:G199)</f>
        <v>226.5</v>
      </c>
      <c r="H193" s="60">
        <f>SUM(H194:H199)</f>
        <v>248</v>
      </c>
      <c r="I193" s="60">
        <v>226.5</v>
      </c>
      <c r="J193" s="60">
        <v>0</v>
      </c>
      <c r="K193" s="60">
        <v>0</v>
      </c>
      <c r="L193" s="60">
        <v>0</v>
      </c>
    </row>
    <row r="194" spans="1:12" s="32" customFormat="1" ht="162.75" customHeight="1" x14ac:dyDescent="0.25">
      <c r="A194" s="18" t="s">
        <v>543</v>
      </c>
      <c r="B194" s="27" t="s">
        <v>151</v>
      </c>
      <c r="C194" s="35" t="s">
        <v>230</v>
      </c>
      <c r="D194" s="27" t="s">
        <v>373</v>
      </c>
      <c r="E194" s="86" t="s">
        <v>361</v>
      </c>
      <c r="F194" s="35" t="s">
        <v>372</v>
      </c>
      <c r="G194" s="50">
        <v>64</v>
      </c>
      <c r="H194" s="50">
        <v>64</v>
      </c>
      <c r="I194" s="50"/>
      <c r="J194" s="50"/>
      <c r="K194" s="50"/>
      <c r="L194" s="50"/>
    </row>
    <row r="195" spans="1:12" s="32" customFormat="1" ht="148.5" customHeight="1" x14ac:dyDescent="0.25">
      <c r="A195" s="18" t="s">
        <v>544</v>
      </c>
      <c r="B195" s="27" t="s">
        <v>151</v>
      </c>
      <c r="C195" s="35" t="s">
        <v>230</v>
      </c>
      <c r="D195" s="27" t="s">
        <v>301</v>
      </c>
      <c r="E195" s="86" t="s">
        <v>361</v>
      </c>
      <c r="F195" s="35" t="s">
        <v>118</v>
      </c>
      <c r="G195" s="50">
        <v>41</v>
      </c>
      <c r="H195" s="50">
        <v>41</v>
      </c>
      <c r="I195" s="50"/>
      <c r="J195" s="50"/>
      <c r="K195" s="50"/>
      <c r="L195" s="50"/>
    </row>
    <row r="196" spans="1:12" s="32" customFormat="1" ht="169.5" customHeight="1" x14ac:dyDescent="0.25">
      <c r="A196" s="18" t="s">
        <v>545</v>
      </c>
      <c r="B196" s="27" t="s">
        <v>151</v>
      </c>
      <c r="C196" s="35" t="s">
        <v>270</v>
      </c>
      <c r="D196" s="27" t="s">
        <v>254</v>
      </c>
      <c r="E196" s="86" t="s">
        <v>361</v>
      </c>
      <c r="F196" s="35" t="s">
        <v>374</v>
      </c>
      <c r="G196" s="50">
        <v>32.6</v>
      </c>
      <c r="H196" s="50">
        <v>32.6</v>
      </c>
      <c r="I196" s="50"/>
      <c r="J196" s="50"/>
      <c r="K196" s="50"/>
      <c r="L196" s="50"/>
    </row>
    <row r="197" spans="1:12" s="32" customFormat="1" ht="162.75" customHeight="1" x14ac:dyDescent="0.25">
      <c r="A197" s="18" t="s">
        <v>546</v>
      </c>
      <c r="B197" s="27" t="s">
        <v>151</v>
      </c>
      <c r="C197" s="35" t="s">
        <v>230</v>
      </c>
      <c r="D197" s="27" t="s">
        <v>302</v>
      </c>
      <c r="E197" s="86" t="s">
        <v>361</v>
      </c>
      <c r="F197" s="35" t="s">
        <v>121</v>
      </c>
      <c r="G197" s="50">
        <v>18.899999999999999</v>
      </c>
      <c r="H197" s="50">
        <v>18.899999999999999</v>
      </c>
      <c r="I197" s="50"/>
      <c r="J197" s="50"/>
      <c r="K197" s="50"/>
      <c r="L197" s="50"/>
    </row>
    <row r="198" spans="1:12" s="32" customFormat="1" ht="160.5" customHeight="1" x14ac:dyDescent="0.25">
      <c r="A198" s="18" t="s">
        <v>547</v>
      </c>
      <c r="B198" s="27" t="s">
        <v>151</v>
      </c>
      <c r="C198" s="35" t="s">
        <v>230</v>
      </c>
      <c r="D198" s="27" t="s">
        <v>301</v>
      </c>
      <c r="E198" s="86" t="s">
        <v>361</v>
      </c>
      <c r="F198" s="35" t="s">
        <v>303</v>
      </c>
      <c r="G198" s="50">
        <v>70</v>
      </c>
      <c r="H198" s="50">
        <v>70</v>
      </c>
      <c r="I198" s="50"/>
      <c r="J198" s="50"/>
      <c r="K198" s="50"/>
      <c r="L198" s="50"/>
    </row>
    <row r="199" spans="1:12" s="59" customFormat="1" ht="187.5" customHeight="1" x14ac:dyDescent="0.25">
      <c r="A199" s="18" t="s">
        <v>548</v>
      </c>
      <c r="B199" s="27" t="s">
        <v>151</v>
      </c>
      <c r="C199" s="35" t="s">
        <v>270</v>
      </c>
      <c r="D199" s="27" t="s">
        <v>549</v>
      </c>
      <c r="E199" s="86" t="s">
        <v>361</v>
      </c>
      <c r="F199" s="35" t="s">
        <v>375</v>
      </c>
      <c r="G199" s="50">
        <v>0</v>
      </c>
      <c r="H199" s="50">
        <v>21.5</v>
      </c>
      <c r="I199" s="50"/>
      <c r="J199" s="50"/>
      <c r="K199" s="50"/>
      <c r="L199" s="50"/>
    </row>
    <row r="200" spans="1:12" s="32" customFormat="1" ht="88.5" customHeight="1" x14ac:dyDescent="0.25">
      <c r="A200" s="18"/>
      <c r="B200" s="27"/>
      <c r="C200" s="89" t="s">
        <v>175</v>
      </c>
      <c r="D200" s="27"/>
      <c r="E200" s="61"/>
      <c r="F200" s="70"/>
      <c r="G200" s="60">
        <f>SUM(G201:G216)</f>
        <v>-7726.3000000000011</v>
      </c>
      <c r="H200" s="60">
        <f>SUM(H201:H216)</f>
        <v>-7747.9000000000015</v>
      </c>
      <c r="I200" s="60">
        <v>-7726.3</v>
      </c>
      <c r="J200" s="50">
        <v>0</v>
      </c>
      <c r="K200" s="50">
        <v>0</v>
      </c>
      <c r="L200" s="50">
        <v>0</v>
      </c>
    </row>
    <row r="201" spans="1:12" s="32" customFormat="1" ht="81.75" customHeight="1" x14ac:dyDescent="0.25">
      <c r="A201" s="18" t="s">
        <v>551</v>
      </c>
      <c r="B201" s="27" t="s">
        <v>117</v>
      </c>
      <c r="C201" s="70" t="s">
        <v>175</v>
      </c>
      <c r="D201" s="27" t="s">
        <v>187</v>
      </c>
      <c r="E201" s="61">
        <v>818</v>
      </c>
      <c r="F201" s="70" t="s">
        <v>234</v>
      </c>
      <c r="G201" s="50">
        <v>-0.1</v>
      </c>
      <c r="H201" s="50">
        <v>-0.1</v>
      </c>
      <c r="I201" s="50"/>
      <c r="J201" s="50"/>
      <c r="K201" s="50"/>
      <c r="L201" s="50"/>
    </row>
    <row r="202" spans="1:12" s="32" customFormat="1" ht="127.5" customHeight="1" x14ac:dyDescent="0.25">
      <c r="A202" s="18" t="s">
        <v>552</v>
      </c>
      <c r="B202" s="27" t="s">
        <v>117</v>
      </c>
      <c r="C202" s="70" t="s">
        <v>175</v>
      </c>
      <c r="D202" s="30" t="s">
        <v>304</v>
      </c>
      <c r="E202" s="61">
        <v>814</v>
      </c>
      <c r="F202" s="70" t="s">
        <v>229</v>
      </c>
      <c r="G202" s="50">
        <v>-109.1</v>
      </c>
      <c r="H202" s="50">
        <v>-109.1</v>
      </c>
      <c r="I202" s="50"/>
      <c r="J202" s="50"/>
      <c r="K202" s="50"/>
      <c r="L202" s="50"/>
    </row>
    <row r="203" spans="1:12" s="32" customFormat="1" ht="159" customHeight="1" x14ac:dyDescent="0.25">
      <c r="A203" s="18" t="s">
        <v>553</v>
      </c>
      <c r="B203" s="27" t="s">
        <v>117</v>
      </c>
      <c r="C203" s="70" t="s">
        <v>175</v>
      </c>
      <c r="D203" s="27" t="s">
        <v>366</v>
      </c>
      <c r="E203" s="61">
        <v>816</v>
      </c>
      <c r="F203" s="70" t="s">
        <v>337</v>
      </c>
      <c r="G203" s="50">
        <v>-85.6</v>
      </c>
      <c r="H203" s="50">
        <v>-85.6</v>
      </c>
      <c r="I203" s="50"/>
      <c r="J203" s="50"/>
      <c r="K203" s="50"/>
      <c r="L203" s="50"/>
    </row>
    <row r="204" spans="1:12" s="32" customFormat="1" ht="106.5" customHeight="1" x14ac:dyDescent="0.25">
      <c r="A204" s="18" t="s">
        <v>554</v>
      </c>
      <c r="B204" s="27" t="s">
        <v>117</v>
      </c>
      <c r="C204" s="70" t="s">
        <v>175</v>
      </c>
      <c r="D204" s="27" t="s">
        <v>287</v>
      </c>
      <c r="E204" s="61">
        <v>816</v>
      </c>
      <c r="F204" s="70" t="s">
        <v>337</v>
      </c>
      <c r="G204" s="50">
        <v>-18.100000000000001</v>
      </c>
      <c r="H204" s="50">
        <v>-18.100000000000001</v>
      </c>
      <c r="I204" s="50"/>
      <c r="J204" s="50"/>
      <c r="K204" s="50"/>
      <c r="L204" s="50"/>
    </row>
    <row r="205" spans="1:12" s="32" customFormat="1" ht="81" customHeight="1" x14ac:dyDescent="0.25">
      <c r="A205" s="18" t="s">
        <v>555</v>
      </c>
      <c r="B205" s="27" t="s">
        <v>117</v>
      </c>
      <c r="C205" s="70" t="s">
        <v>175</v>
      </c>
      <c r="D205" s="27" t="s">
        <v>288</v>
      </c>
      <c r="E205" s="61">
        <v>816</v>
      </c>
      <c r="F205" s="70" t="s">
        <v>337</v>
      </c>
      <c r="G205" s="50">
        <v>-16.8</v>
      </c>
      <c r="H205" s="50">
        <v>-16.8</v>
      </c>
      <c r="I205" s="50"/>
      <c r="J205" s="50"/>
      <c r="K205" s="50"/>
      <c r="L205" s="50"/>
    </row>
    <row r="206" spans="1:12" s="59" customFormat="1" ht="83.25" customHeight="1" x14ac:dyDescent="0.25">
      <c r="A206" s="18" t="s">
        <v>556</v>
      </c>
      <c r="B206" s="27" t="s">
        <v>117</v>
      </c>
      <c r="C206" s="70" t="s">
        <v>175</v>
      </c>
      <c r="D206" s="27" t="s">
        <v>286</v>
      </c>
      <c r="E206" s="61">
        <v>816</v>
      </c>
      <c r="F206" s="70" t="s">
        <v>337</v>
      </c>
      <c r="G206" s="50">
        <v>-0.1</v>
      </c>
      <c r="H206" s="50">
        <v>-0.1</v>
      </c>
      <c r="I206" s="50"/>
      <c r="J206" s="50"/>
      <c r="K206" s="50"/>
      <c r="L206" s="50"/>
    </row>
    <row r="207" spans="1:12" s="32" customFormat="1" ht="78" customHeight="1" x14ac:dyDescent="0.25">
      <c r="A207" s="18" t="s">
        <v>557</v>
      </c>
      <c r="B207" s="27" t="s">
        <v>117</v>
      </c>
      <c r="C207" s="70" t="s">
        <v>175</v>
      </c>
      <c r="D207" s="30" t="s">
        <v>365</v>
      </c>
      <c r="E207" s="61">
        <v>816</v>
      </c>
      <c r="F207" s="70" t="s">
        <v>337</v>
      </c>
      <c r="G207" s="50">
        <v>-0.7</v>
      </c>
      <c r="H207" s="50">
        <v>-0.7</v>
      </c>
      <c r="I207" s="50"/>
      <c r="J207" s="50"/>
      <c r="K207" s="50"/>
      <c r="L207" s="50"/>
    </row>
    <row r="208" spans="1:12" s="32" customFormat="1" ht="129" customHeight="1" x14ac:dyDescent="0.25">
      <c r="A208" s="18" t="s">
        <v>558</v>
      </c>
      <c r="B208" s="27" t="s">
        <v>117</v>
      </c>
      <c r="C208" s="70" t="s">
        <v>175</v>
      </c>
      <c r="D208" s="30" t="s">
        <v>355</v>
      </c>
      <c r="E208" s="61">
        <v>841</v>
      </c>
      <c r="F208" s="35" t="s">
        <v>92</v>
      </c>
      <c r="G208" s="50">
        <v>-43</v>
      </c>
      <c r="H208" s="50">
        <v>-43</v>
      </c>
      <c r="I208" s="50"/>
      <c r="J208" s="50"/>
      <c r="K208" s="50"/>
      <c r="L208" s="50"/>
    </row>
    <row r="209" spans="1:12" s="59" customFormat="1" ht="75.75" customHeight="1" x14ac:dyDescent="0.25">
      <c r="A209" s="18" t="s">
        <v>559</v>
      </c>
      <c r="B209" s="27" t="s">
        <v>117</v>
      </c>
      <c r="C209" s="70" t="s">
        <v>175</v>
      </c>
      <c r="D209" s="30" t="s">
        <v>376</v>
      </c>
      <c r="E209" s="61">
        <v>841</v>
      </c>
      <c r="F209" s="35" t="s">
        <v>92</v>
      </c>
      <c r="G209" s="50">
        <v>-691.2</v>
      </c>
      <c r="H209" s="50">
        <v>-691.2</v>
      </c>
      <c r="I209" s="50"/>
      <c r="J209" s="50"/>
      <c r="K209" s="50"/>
      <c r="L209" s="50"/>
    </row>
    <row r="210" spans="1:12" s="32" customFormat="1" ht="72.75" customHeight="1" x14ac:dyDescent="0.25">
      <c r="A210" s="18" t="s">
        <v>560</v>
      </c>
      <c r="B210" s="27" t="s">
        <v>117</v>
      </c>
      <c r="C210" s="70" t="s">
        <v>175</v>
      </c>
      <c r="D210" s="30" t="s">
        <v>305</v>
      </c>
      <c r="E210" s="61">
        <v>841</v>
      </c>
      <c r="F210" s="35" t="s">
        <v>92</v>
      </c>
      <c r="G210" s="50">
        <v>0</v>
      </c>
      <c r="H210" s="50">
        <v>0</v>
      </c>
      <c r="I210" s="50"/>
      <c r="J210" s="50"/>
      <c r="K210" s="50"/>
      <c r="L210" s="50"/>
    </row>
    <row r="211" spans="1:12" s="32" customFormat="1" ht="125.25" customHeight="1" x14ac:dyDescent="0.25">
      <c r="A211" s="18" t="s">
        <v>561</v>
      </c>
      <c r="B211" s="27" t="s">
        <v>117</v>
      </c>
      <c r="C211" s="70" t="s">
        <v>175</v>
      </c>
      <c r="D211" s="30" t="s">
        <v>306</v>
      </c>
      <c r="E211" s="61">
        <v>827</v>
      </c>
      <c r="F211" s="35" t="s">
        <v>96</v>
      </c>
      <c r="G211" s="50">
        <v>-33.6</v>
      </c>
      <c r="H211" s="50">
        <v>-33.6</v>
      </c>
      <c r="I211" s="50"/>
      <c r="J211" s="50"/>
      <c r="K211" s="50"/>
      <c r="L211" s="50"/>
    </row>
    <row r="212" spans="1:12" s="32" customFormat="1" ht="93.75" customHeight="1" x14ac:dyDescent="0.25">
      <c r="A212" s="18" t="s">
        <v>562</v>
      </c>
      <c r="B212" s="27" t="s">
        <v>117</v>
      </c>
      <c r="C212" s="70" t="s">
        <v>175</v>
      </c>
      <c r="D212" s="30" t="s">
        <v>254</v>
      </c>
      <c r="E212" s="61">
        <v>813</v>
      </c>
      <c r="F212" s="70" t="s">
        <v>93</v>
      </c>
      <c r="G212" s="50">
        <v>-671</v>
      </c>
      <c r="H212" s="50">
        <v>-671</v>
      </c>
      <c r="I212" s="50"/>
      <c r="J212" s="50"/>
      <c r="K212" s="50"/>
      <c r="L212" s="50"/>
    </row>
    <row r="213" spans="1:12" s="59" customFormat="1" ht="86.25" customHeight="1" x14ac:dyDescent="0.25">
      <c r="A213" s="18" t="s">
        <v>563</v>
      </c>
      <c r="B213" s="27" t="s">
        <v>117</v>
      </c>
      <c r="C213" s="70" t="s">
        <v>175</v>
      </c>
      <c r="D213" s="30" t="s">
        <v>260</v>
      </c>
      <c r="E213" s="61">
        <v>822</v>
      </c>
      <c r="F213" s="70" t="s">
        <v>94</v>
      </c>
      <c r="G213" s="50">
        <v>-562.79999999999995</v>
      </c>
      <c r="H213" s="50">
        <v>-562.79999999999995</v>
      </c>
      <c r="I213" s="50"/>
      <c r="J213" s="50"/>
      <c r="K213" s="50"/>
      <c r="L213" s="50"/>
    </row>
    <row r="214" spans="1:12" s="32" customFormat="1" ht="85.5" customHeight="1" x14ac:dyDescent="0.25">
      <c r="A214" s="18" t="s">
        <v>564</v>
      </c>
      <c r="B214" s="27" t="s">
        <v>117</v>
      </c>
      <c r="C214" s="70" t="s">
        <v>175</v>
      </c>
      <c r="D214" s="27" t="s">
        <v>350</v>
      </c>
      <c r="E214" s="61">
        <v>822</v>
      </c>
      <c r="F214" s="35" t="s">
        <v>94</v>
      </c>
      <c r="G214" s="50">
        <v>-48.4</v>
      </c>
      <c r="H214" s="50">
        <v>-48.4</v>
      </c>
      <c r="I214" s="50"/>
      <c r="J214" s="50"/>
      <c r="K214" s="50"/>
      <c r="L214" s="50"/>
    </row>
    <row r="215" spans="1:12" s="32" customFormat="1" ht="90" x14ac:dyDescent="0.25">
      <c r="A215" s="18" t="s">
        <v>565</v>
      </c>
      <c r="B215" s="27" t="s">
        <v>117</v>
      </c>
      <c r="C215" s="70" t="s">
        <v>175</v>
      </c>
      <c r="D215" s="30" t="s">
        <v>378</v>
      </c>
      <c r="E215" s="61">
        <v>810</v>
      </c>
      <c r="F215" s="70" t="s">
        <v>377</v>
      </c>
      <c r="G215" s="50">
        <v>-5445.8</v>
      </c>
      <c r="H215" s="50">
        <v>-5445.8</v>
      </c>
      <c r="I215" s="50"/>
      <c r="J215" s="50"/>
      <c r="K215" s="50"/>
      <c r="L215" s="50"/>
    </row>
    <row r="216" spans="1:12" s="32" customFormat="1" ht="86.25" customHeight="1" x14ac:dyDescent="0.25">
      <c r="A216" s="18" t="s">
        <v>566</v>
      </c>
      <c r="B216" s="27" t="s">
        <v>117</v>
      </c>
      <c r="C216" s="70" t="s">
        <v>175</v>
      </c>
      <c r="D216" s="30" t="s">
        <v>550</v>
      </c>
      <c r="E216" s="61">
        <v>902</v>
      </c>
      <c r="F216" s="70" t="s">
        <v>375</v>
      </c>
      <c r="G216" s="50">
        <v>0</v>
      </c>
      <c r="H216" s="50">
        <v>-21.6</v>
      </c>
      <c r="I216" s="50"/>
      <c r="J216" s="50"/>
      <c r="K216" s="50"/>
      <c r="L216" s="50"/>
    </row>
    <row r="217" spans="1:12" s="32" customFormat="1" ht="57.75" customHeight="1" x14ac:dyDescent="0.25">
      <c r="A217" s="16"/>
      <c r="B217" s="102" t="s">
        <v>153</v>
      </c>
      <c r="C217" s="15"/>
      <c r="D217" s="15"/>
      <c r="E217" s="15"/>
      <c r="F217" s="15"/>
      <c r="G217" s="81">
        <f t="shared" ref="G217:L217" si="17">G6+G85</f>
        <v>881362.89999999979</v>
      </c>
      <c r="H217" s="81">
        <f t="shared" si="17"/>
        <v>673492.26</v>
      </c>
      <c r="I217" s="81">
        <f t="shared" si="17"/>
        <v>889013.59999999986</v>
      </c>
      <c r="J217" s="81">
        <f t="shared" si="17"/>
        <v>772871.2</v>
      </c>
      <c r="K217" s="81">
        <f t="shared" si="17"/>
        <v>709042.7</v>
      </c>
      <c r="L217" s="81">
        <f t="shared" si="17"/>
        <v>698237</v>
      </c>
    </row>
    <row r="218" spans="1:12" s="32" customFormat="1" ht="15.75" x14ac:dyDescent="0.25">
      <c r="A218" s="7"/>
      <c r="B218" s="8"/>
      <c r="C218" s="13"/>
      <c r="D218" s="13"/>
      <c r="E218" s="15"/>
      <c r="F218" s="14"/>
      <c r="G218" s="68"/>
      <c r="H218" s="68"/>
      <c r="I218" s="68"/>
      <c r="J218" s="68"/>
      <c r="K218" s="68"/>
      <c r="L218" s="68"/>
    </row>
    <row r="219" spans="1:12" s="32" customFormat="1" ht="15.75" x14ac:dyDescent="0.25">
      <c r="A219" s="7"/>
      <c r="B219" s="8"/>
      <c r="C219" s="13"/>
      <c r="D219" s="13"/>
      <c r="E219" s="15"/>
      <c r="F219" s="14"/>
      <c r="G219" s="68"/>
      <c r="H219" s="68"/>
      <c r="I219" s="68"/>
      <c r="J219" s="68"/>
      <c r="K219" s="68"/>
      <c r="L219" s="68"/>
    </row>
    <row r="220" spans="1:12" ht="30.75" customHeight="1" x14ac:dyDescent="0.25">
      <c r="A220" s="7"/>
      <c r="B220" s="8"/>
      <c r="C220" s="11"/>
      <c r="D220" s="13"/>
      <c r="E220" s="12"/>
      <c r="F220" s="14"/>
      <c r="G220" s="69"/>
      <c r="H220" s="69"/>
      <c r="I220" s="69"/>
      <c r="J220" s="69"/>
      <c r="K220" s="69"/>
      <c r="L220" s="69"/>
    </row>
  </sheetData>
  <mergeCells count="9">
    <mergeCell ref="H3:H4"/>
    <mergeCell ref="I3:I4"/>
    <mergeCell ref="J3:L3"/>
    <mergeCell ref="A1:L1"/>
    <mergeCell ref="C3:D3"/>
    <mergeCell ref="B3:B4"/>
    <mergeCell ref="A3:A4"/>
    <mergeCell ref="E3:F3"/>
    <mergeCell ref="G3:G4"/>
  </mergeCells>
  <printOptions horizontalCentered="1"/>
  <pageMargins left="0.19685039370078741" right="0.19685039370078741" top="0.19685039370078741" bottom="0.19685039370078741" header="0" footer="0.19685039370078741"/>
  <pageSetup paperSize="9" scale="48" firstPageNumber="140" fitToHeight="0" orientation="landscape" useFirstPageNumber="1" r:id="rId1"/>
  <headerFooter scaleWithDoc="0">
    <oddFooter>&amp;C&amp;"Times New Roman,обычный"&amp;12&amp;P</oddFooter>
  </headerFooter>
  <rowBreaks count="6" manualBreakCount="6">
    <brk id="85" max="12" man="1"/>
    <brk id="97" max="12" man="1"/>
    <brk id="112" max="12" man="1"/>
    <brk id="124" max="12" man="1"/>
    <brk id="166" max="12" man="1"/>
    <brk id="183"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pvv</dc:creator>
  <cp:lastModifiedBy>Мария С. Феллер</cp:lastModifiedBy>
  <cp:lastPrinted>2024-11-08T07:03:28Z</cp:lastPrinted>
  <dcterms:created xsi:type="dcterms:W3CDTF">2017-09-19T10:16:23Z</dcterms:created>
  <dcterms:modified xsi:type="dcterms:W3CDTF">2024-11-08T07:08:26Z</dcterms:modified>
</cp:coreProperties>
</file>