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360" yWindow="270" windowWidth="14940" windowHeight="9150" activeTab="4"/>
  </bookViews>
  <sheets>
    <sheet name="Форма 1" sheetId="1" r:id="rId1"/>
    <sheet name="форма 2" sheetId="2" r:id="rId2"/>
    <sheet name="форма 3" sheetId="3" r:id="rId3"/>
    <sheet name="Форма 4" sheetId="4" r:id="rId4"/>
    <sheet name="Форма 6" sheetId="6" r:id="rId5"/>
  </sheets>
  <definedNames>
    <definedName name="APPT" localSheetId="0">'Форма 1'!#REF!</definedName>
    <definedName name="FIO" localSheetId="0">'Форма 1'!#REF!</definedName>
    <definedName name="LAST_CELL" localSheetId="0">'Форма 1'!#REF!</definedName>
    <definedName name="SIGN" localSheetId="0">'Форма 1'!#REF!</definedName>
    <definedName name="_xlnm.Print_Titles" localSheetId="0">'Форма 1'!$4:$6</definedName>
    <definedName name="_xlnm.Print_Titles" localSheetId="2">'форма 3'!$4:$6</definedName>
    <definedName name="_xlnm.Print_Area" localSheetId="0">'Форма 1'!$A$1:$M$22</definedName>
    <definedName name="_xlnm.Print_Area" localSheetId="2">'форма 3'!$A$1:$K$25</definedName>
  </definedNames>
  <calcPr calcId="144525"/>
</workbook>
</file>

<file path=xl/calcChain.xml><?xml version="1.0" encoding="utf-8"?>
<calcChain xmlns="http://schemas.openxmlformats.org/spreadsheetml/2006/main">
  <c r="F7" i="2" l="1"/>
  <c r="F5" i="2" s="1"/>
  <c r="E7" i="2"/>
  <c r="E5" i="2" s="1"/>
  <c r="F8" i="2"/>
  <c r="G8" i="2" s="1"/>
  <c r="E8" i="2"/>
  <c r="E20" i="2"/>
  <c r="G17" i="2"/>
  <c r="G15" i="2"/>
  <c r="F15" i="2"/>
  <c r="E15" i="2"/>
  <c r="F10" i="2"/>
  <c r="E10" i="2"/>
  <c r="M7" i="1"/>
  <c r="L7" i="1"/>
  <c r="K7" i="1"/>
  <c r="L19" i="1"/>
  <c r="M13" i="1"/>
  <c r="L13" i="1"/>
  <c r="K13" i="1"/>
  <c r="L8" i="1"/>
  <c r="K8" i="1"/>
  <c r="M14" i="1"/>
  <c r="L12" i="1"/>
  <c r="G5" i="2" l="1"/>
  <c r="G7" i="2"/>
  <c r="L11" i="1"/>
  <c r="K19" i="1"/>
  <c r="K17" i="1"/>
  <c r="K17" i="4" l="1"/>
  <c r="K13" i="4"/>
  <c r="K12" i="4"/>
  <c r="K11" i="4"/>
  <c r="K10" i="4"/>
  <c r="K9" i="4"/>
  <c r="K7" i="4"/>
  <c r="J13" i="4"/>
  <c r="J12" i="4"/>
  <c r="J11" i="4"/>
  <c r="J10" i="4"/>
  <c r="J9" i="4"/>
  <c r="J7" i="4"/>
</calcChain>
</file>

<file path=xl/sharedStrings.xml><?xml version="1.0" encoding="utf-8"?>
<sst xmlns="http://schemas.openxmlformats.org/spreadsheetml/2006/main" count="260" uniqueCount="131">
  <si>
    <t>тыс. руб.</t>
  </si>
  <si>
    <t>Наименование кода</t>
  </si>
  <si>
    <t>КЦСР</t>
  </si>
  <si>
    <t>КВСР</t>
  </si>
  <si>
    <t>КФСР</t>
  </si>
  <si>
    <t>КВР</t>
  </si>
  <si>
    <t>Финансирование</t>
  </si>
  <si>
    <t>Коды аналитической программной классификации</t>
  </si>
  <si>
    <t>МП</t>
  </si>
  <si>
    <t>Пп</t>
  </si>
  <si>
    <t>ОМ</t>
  </si>
  <si>
    <t>М</t>
  </si>
  <si>
    <t>Ответственный исполнитель</t>
  </si>
  <si>
    <t>% исполнения</t>
  </si>
  <si>
    <t>Код бюджетной классификации</t>
  </si>
  <si>
    <t>7</t>
  </si>
  <si>
    <t>8</t>
  </si>
  <si>
    <t>9</t>
  </si>
  <si>
    <t>10</t>
  </si>
  <si>
    <t>в том числе:</t>
  </si>
  <si>
    <t>собственные средства</t>
  </si>
  <si>
    <t>средства бюджетов сельских поселений</t>
  </si>
  <si>
    <t>Всего</t>
  </si>
  <si>
    <t xml:space="preserve">Наименование муниципальной программы </t>
  </si>
  <si>
    <t xml:space="preserve"> средства из бюджета Томской области</t>
  </si>
  <si>
    <t>Источники финансирования</t>
  </si>
  <si>
    <t>Оценка расходов,                тыс. рублей</t>
  </si>
  <si>
    <t>Оценка расходов</t>
  </si>
  <si>
    <t>Фактические расходы</t>
  </si>
  <si>
    <t>Отношение фактических расходов к оценке расходов, %</t>
  </si>
  <si>
    <t>Код аналитической программной классификации</t>
  </si>
  <si>
    <t>Наименование подпрограммы,                                                основного мероприятия, мероприятия</t>
  </si>
  <si>
    <t>Ответственный исполнитель подпрограммы, основного мероприятия, мероприятия</t>
  </si>
  <si>
    <t xml:space="preserve">Срок выполнения плановый </t>
  </si>
  <si>
    <t>Ожидаемый непосредственный результат</t>
  </si>
  <si>
    <t>Срок выполнения фактический</t>
  </si>
  <si>
    <t>Достигнутый результат</t>
  </si>
  <si>
    <t>Проблемы, возникшие в ходе реализации мероприятия</t>
  </si>
  <si>
    <t>На пополнение оборотных средств, для завоза угля на отопительный сезон, организациям оказывающих услуги учреждениям бюджетной сферы</t>
  </si>
  <si>
    <t>Мероприятия по обеспечению население Александровского района чистой питьевой водой (обслуживание станции водоочистки)</t>
  </si>
  <si>
    <t>Оплата потерь по электроэнергии</t>
  </si>
  <si>
    <t>Ежегодное обслуживание линий электропередач п. Северный</t>
  </si>
  <si>
    <t>Пополнение оборотных средств на завоз топлива для организации электроснабжением населенных пунктов от дизельных электростанций</t>
  </si>
  <si>
    <t>901</t>
  </si>
  <si>
    <t>0502</t>
  </si>
  <si>
    <t>540</t>
  </si>
  <si>
    <t>Администрации сельских поселений Александровского района Томской области</t>
  </si>
  <si>
    <t>6500100009</t>
  </si>
  <si>
    <t>6500100015</t>
  </si>
  <si>
    <t>6500140910</t>
  </si>
  <si>
    <t>Приобретение дизель генератора для дизельной электростанции</t>
  </si>
  <si>
    <t>Проведение капитальных ремонтов объектов коммунальной инфраструктуры в целях подготовки хозяйственного комплекса Томской области к безаварийному прохождению отопительного сезона</t>
  </si>
  <si>
    <t>6500200001</t>
  </si>
  <si>
    <t>6500400002</t>
  </si>
  <si>
    <t>6500400001</t>
  </si>
  <si>
    <t>Подготовка коммунальных объектов к ОЗП</t>
  </si>
  <si>
    <t>содержание станций очистки воды для обеспечения населения чистой водой - электроснабжение</t>
  </si>
  <si>
    <t>оказание помощи в компенсации оплаты за потери в сетях</t>
  </si>
  <si>
    <t>оказание помощи в компенсации оплаты за обслуживани е линий электропередач</t>
  </si>
  <si>
    <t>Ассигнования 2022 год</t>
  </si>
  <si>
    <t>Модернизация и развитие систем теплоснабжения</t>
  </si>
  <si>
    <t>Компенсация сверхнормативных и выпадающих доходов ресурсоснабжающим организациям</t>
  </si>
  <si>
    <t>Возмещение затрат по организации теплоснабжения теплоснабжающими организациями, использующими в качестве основного топлива уголь</t>
  </si>
  <si>
    <t>Модернизация и развитие  систем водоснабжения</t>
  </si>
  <si>
    <t>Модернизация и развитие  системы водоотведения, сбора и вывоза ТКО</t>
  </si>
  <si>
    <t>Мониторинг состояния и загрязнения окружающей среды на территориях объетов размещения отходов</t>
  </si>
  <si>
    <t>Администрация района</t>
  </si>
  <si>
    <t>Модернизация и развитие  систем электроснабжения.</t>
  </si>
  <si>
    <t>Оплата услуг по расчету нормативов удельного расхода топлива дизельной электростанцией</t>
  </si>
  <si>
    <t>Приобретение приборов учета в дизельную электростанцию</t>
  </si>
  <si>
    <t>650040008</t>
  </si>
  <si>
    <t>0412</t>
  </si>
  <si>
    <t>приобретено 739 тонн угля</t>
  </si>
  <si>
    <t>погашены убытки за сверхнормативное потребление  газа МКП "Тепловодоснабжение"</t>
  </si>
  <si>
    <t>оказание финансовой помощи коммунальным предприятиям на покрытие убытков</t>
  </si>
  <si>
    <t>погашены убытки предприятий в селах района по теплоснабжению</t>
  </si>
  <si>
    <t>реализация мероприятий по экологической безопасности</t>
  </si>
  <si>
    <t>подготовка к утверждению обоснованных тарифов на электроэнергию</t>
  </si>
  <si>
    <t>учет ресурсов, энергосбережение</t>
  </si>
  <si>
    <t>обеспечение электроэнергией населения и предприятий</t>
  </si>
  <si>
    <t>приобретен дизель-геренатор в с. Новоникольское</t>
  </si>
  <si>
    <t>приобретение 231 тонны дизтоплива</t>
  </si>
  <si>
    <t xml:space="preserve">выполнен ремонт электроиний в п. Октябрьский, </t>
  </si>
  <si>
    <t>выполнен ремонт трансформаторной подстанции и дизельной электростанции в Назино. Ремонт теплотрасс в Александровском</t>
  </si>
  <si>
    <t>№ п/п</t>
  </si>
  <si>
    <t>Наименование целевого показателя (индикатора)</t>
  </si>
  <si>
    <t>Единица измерения</t>
  </si>
  <si>
    <t>Значения целевого показателя (индикатора)</t>
  </si>
  <si>
    <t>%</t>
  </si>
  <si>
    <t xml:space="preserve">Абсолютное отклонение факта от плана </t>
  </si>
  <si>
    <t>Относительное отклонение факта от плана, в %</t>
  </si>
  <si>
    <t>Темп роста к уровню прошлого года, %</t>
  </si>
  <si>
    <t>Обоснование отклонений значений целевого показателя (индикатора) на конец отчетного периода</t>
  </si>
  <si>
    <t>факт на начало отчетного периода (за прошлый год)</t>
  </si>
  <si>
    <t>план на конец отчетного (текущего) года</t>
  </si>
  <si>
    <t>факт на конец отчетного периода</t>
  </si>
  <si>
    <t>Форма 6. Сведения о внесенных за отчетный период изменениях в муниципальную программу</t>
  </si>
  <si>
    <t>Вид правового акта</t>
  </si>
  <si>
    <t>Дата принятия</t>
  </si>
  <si>
    <t>Номер</t>
  </si>
  <si>
    <t>Суть изменений (краткое изложение)</t>
  </si>
  <si>
    <t>Доля потерь ресурсов при транспортировке в сетях</t>
  </si>
  <si>
    <t>Удельный вес сетей, нуждающихся в замене</t>
  </si>
  <si>
    <t xml:space="preserve">Доля потерь ресурсов при транспортировке в сетях
</t>
  </si>
  <si>
    <t xml:space="preserve">Количество перерывов поставки ресурсов потребителям по причине аварий в системах теплоснабжения
</t>
  </si>
  <si>
    <t>Количество перерывов поставки ресурсов потребителям по причине аварий в системах коммунальной инфраструктуры</t>
  </si>
  <si>
    <t>Доля проб питьевой воды в распределительной водопроводной сети, не соответствующих установленным требованиям, в общем объеме проб, отобранных по результатам производственного контроля качества питьевой воды</t>
  </si>
  <si>
    <t>Доля сточных вод, не подвергающихся очистке, в общем объеме сточных вод, сбрасываемых в централизованные или бытовые системы водоотведения</t>
  </si>
  <si>
    <t>Продолжительность (бесперебойность) поставки услуг</t>
  </si>
  <si>
    <t>Продолжительность (бесперебойность) поставки товаров и услуг</t>
  </si>
  <si>
    <t>Обеспеченность потребления товаров и услуг приборами учета</t>
  </si>
  <si>
    <t>случаев</t>
  </si>
  <si>
    <t>час/день</t>
  </si>
  <si>
    <t>профилактические работы на сетях в рамках подготовки к зиме</t>
  </si>
  <si>
    <t>коррозия, деформация трубопроводов</t>
  </si>
  <si>
    <t>ветхое состояние сетей</t>
  </si>
  <si>
    <t>Подготовка объектов коммунального хозяйства к отопительному сезону</t>
  </si>
  <si>
    <t xml:space="preserve">Возмещение расходов за воду, использованную для тушения пожаров </t>
  </si>
  <si>
    <t>Мероприятия по обеспечению доступа к воде питьевого качества населения сельских территорий путем технического обслуживания станций подготовки питьевой воды</t>
  </si>
  <si>
    <t>6500200009</t>
  </si>
  <si>
    <t>6500200010</t>
  </si>
  <si>
    <t>Строительство объекта «Площадка временного накопления твердых коммунальных отходов в с. Александровское Александровского района Томской области (ПСД)</t>
  </si>
  <si>
    <t>650034П020</t>
  </si>
  <si>
    <t>243</t>
  </si>
  <si>
    <t>П</t>
  </si>
  <si>
    <t>Форма 1.Отчет об использовании бюджетных ассигнований бюджета муниципального образования «Александровский район»  на реализацию МП «Комплексное развитие систем коммунальной инфраструктуры на территории Александровского района на 2021-2026 годы»  за 2023 год</t>
  </si>
  <si>
    <t xml:space="preserve">Муниципальная программа МП «Комплексное развитие систем коммунальной инфраструктуры на территории Александровского района на 2021-2026 годы» </t>
  </si>
  <si>
    <t>Форма 2. Отчет о расходах на реализацию целей Муниципальной программы «Комплексное развитие систем коммунальной инфраструктуры на территории Александровского района на 2021-2026 годы» за 2023 год</t>
  </si>
  <si>
    <t xml:space="preserve">«Комплексное развитие систем коммунальной инфраструктуры на территории Александровского района на 2021-2026 годы» </t>
  </si>
  <si>
    <t>Форма 3. Отчет о выполнении мероприятий муниципальной программы «Комплексное развитие систем коммунальной инфраструктуры на территории Александровского района на 2021-2026 годы за 2023 год</t>
  </si>
  <si>
    <t>Форма 5. Отчет о достигнутых значениях целевых показателей (индикаторов) муниципальной программы  «Комплексное развитие систем коммунальной инфраструктуры на территории Александровского района на 2021-2026 годы за 2023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</si>
</sst>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00"/>
  </numFmts>
  <fonts count="11" x14ac:knownFonts="1">
    <font>
      <sz val="10"/>
      <name val="Arial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u/>
      <sz val="10"/>
      <color theme="10"/>
      <name val="Arial"/>
      <family val="2"/>
      <charset val="204"/>
    </font>
    <font>
      <b/>
      <sz val="10"/>
      <color theme="1"/>
      <name val="Arial"/>
      <family val="2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141">
    <xf numFmtId="0" fontId="0" fillId="0" borderId="0" xfId="0"/>
    <xf numFmtId="0" fontId="1" fillId="0" borderId="0" xfId="0" applyFont="1"/>
    <xf numFmtId="49" fontId="4" fillId="0" borderId="1" xfId="0" applyNumberFormat="1" applyFont="1" applyBorder="1" applyAlignment="1" applyProtection="1">
      <alignment horizontal="center" vertical="center" wrapText="1"/>
    </xf>
    <xf numFmtId="4" fontId="4" fillId="0" borderId="1" xfId="0" applyNumberFormat="1" applyFont="1" applyBorder="1" applyAlignment="1" applyProtection="1">
      <alignment horizontal="right"/>
    </xf>
    <xf numFmtId="4" fontId="4" fillId="0" borderId="1" xfId="0" applyNumberFormat="1" applyFont="1" applyBorder="1" applyAlignment="1" applyProtection="1">
      <alignment horizontal="right" vertical="center" wrapText="1"/>
    </xf>
    <xf numFmtId="4" fontId="1" fillId="0" borderId="1" xfId="0" applyNumberFormat="1" applyFont="1" applyBorder="1" applyAlignment="1" applyProtection="1">
      <alignment horizontal="right" vertical="center" wrapText="1"/>
    </xf>
    <xf numFmtId="0" fontId="1" fillId="0" borderId="1" xfId="0" applyFont="1" applyBorder="1"/>
    <xf numFmtId="0" fontId="5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vertical="center" wrapText="1"/>
    </xf>
    <xf numFmtId="164" fontId="1" fillId="0" borderId="1" xfId="0" applyNumberFormat="1" applyFont="1" applyBorder="1" applyAlignment="1"/>
    <xf numFmtId="0" fontId="0" fillId="0" borderId="0" xfId="0" applyAlignment="1">
      <alignment horizontal="center" vertical="center"/>
    </xf>
    <xf numFmtId="0" fontId="1" fillId="3" borderId="0" xfId="0" applyFont="1" applyFill="1"/>
    <xf numFmtId="0" fontId="1" fillId="3" borderId="0" xfId="0" applyFont="1" applyFill="1" applyBorder="1" applyAlignment="1" applyProtection="1">
      <alignment wrapText="1"/>
    </xf>
    <xf numFmtId="0" fontId="1" fillId="3" borderId="0" xfId="0" applyFont="1" applyFill="1" applyBorder="1" applyAlignment="1" applyProtection="1"/>
    <xf numFmtId="0" fontId="2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/>
    <xf numFmtId="4" fontId="1" fillId="3" borderId="0" xfId="0" applyNumberFormat="1" applyFont="1" applyFill="1"/>
    <xf numFmtId="0" fontId="1" fillId="3" borderId="1" xfId="0" applyFont="1" applyFill="1" applyBorder="1" applyAlignment="1">
      <alignment wrapText="1"/>
    </xf>
    <xf numFmtId="0" fontId="1" fillId="3" borderId="0" xfId="0" applyFont="1" applyFill="1" applyAlignment="1">
      <alignment wrapText="1"/>
    </xf>
    <xf numFmtId="0" fontId="1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 applyProtection="1">
      <alignment horizontal="left" vertical="center" wrapText="1"/>
    </xf>
    <xf numFmtId="0" fontId="1" fillId="0" borderId="0" xfId="0" applyFont="1" applyAlignment="1"/>
    <xf numFmtId="49" fontId="4" fillId="3" borderId="1" xfId="0" applyNumberFormat="1" applyFont="1" applyFill="1" applyBorder="1" applyAlignment="1" applyProtection="1">
      <alignment horizontal="left" vertical="center" wrapText="1"/>
    </xf>
    <xf numFmtId="49" fontId="1" fillId="3" borderId="1" xfId="0" applyNumberFormat="1" applyFont="1" applyFill="1" applyBorder="1" applyAlignment="1" applyProtection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wrapText="1"/>
    </xf>
    <xf numFmtId="0" fontId="1" fillId="3" borderId="1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wrapText="1"/>
    </xf>
    <xf numFmtId="0" fontId="4" fillId="3" borderId="0" xfId="0" applyFont="1" applyFill="1"/>
    <xf numFmtId="0" fontId="3" fillId="3" borderId="1" xfId="0" applyFont="1" applyFill="1" applyBorder="1" applyAlignment="1">
      <alignment horizontal="left" vertical="top" wrapText="1"/>
    </xf>
    <xf numFmtId="0" fontId="4" fillId="3" borderId="1" xfId="0" applyFont="1" applyFill="1" applyBorder="1" applyAlignment="1">
      <alignment horizontal="left" vertical="top" wrapText="1"/>
    </xf>
    <xf numFmtId="49" fontId="1" fillId="3" borderId="1" xfId="0" applyNumberFormat="1" applyFont="1" applyFill="1" applyBorder="1" applyAlignment="1" applyProtection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3" borderId="0" xfId="0" applyFont="1" applyFill="1" applyBorder="1"/>
    <xf numFmtId="49" fontId="4" fillId="3" borderId="1" xfId="0" applyNumberFormat="1" applyFont="1" applyFill="1" applyBorder="1" applyAlignment="1" applyProtection="1">
      <alignment horizontal="center" vertical="center" wrapText="1"/>
    </xf>
    <xf numFmtId="0" fontId="4" fillId="0" borderId="0" xfId="0" applyFont="1" applyFill="1"/>
    <xf numFmtId="4" fontId="4" fillId="0" borderId="1" xfId="0" applyNumberFormat="1" applyFont="1" applyFill="1" applyBorder="1" applyAlignment="1">
      <alignment horizontal="center" vertical="center" wrapText="1"/>
    </xf>
    <xf numFmtId="4" fontId="4" fillId="0" borderId="0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4" fontId="4" fillId="0" borderId="0" xfId="0" applyNumberFormat="1" applyFont="1" applyBorder="1" applyAlignment="1">
      <alignment horizontal="center" vertical="center" wrapText="1"/>
    </xf>
    <xf numFmtId="4" fontId="4" fillId="3" borderId="1" xfId="0" applyNumberFormat="1" applyFont="1" applyFill="1" applyBorder="1" applyAlignment="1" applyProtection="1">
      <alignment horizontal="center" vertical="center"/>
    </xf>
    <xf numFmtId="165" fontId="1" fillId="0" borderId="9" xfId="0" applyNumberFormat="1" applyFont="1" applyBorder="1" applyAlignment="1" applyProtection="1">
      <alignment horizontal="right" vertical="center" wrapText="1"/>
    </xf>
    <xf numFmtId="164" fontId="4" fillId="0" borderId="1" xfId="0" applyNumberFormat="1" applyFont="1" applyBorder="1" applyAlignment="1"/>
    <xf numFmtId="0" fontId="4" fillId="0" borderId="1" xfId="0" applyFont="1" applyBorder="1"/>
    <xf numFmtId="0" fontId="1" fillId="0" borderId="0" xfId="0" applyFont="1" applyAlignment="1">
      <alignment wrapText="1"/>
    </xf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10" fontId="2" fillId="0" borderId="1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8" fillId="0" borderId="0" xfId="1" applyFont="1"/>
    <xf numFmtId="0" fontId="8" fillId="0" borderId="0" xfId="0" applyFont="1"/>
    <xf numFmtId="0" fontId="9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0" xfId="0" applyBorder="1"/>
    <xf numFmtId="0" fontId="2" fillId="0" borderId="2" xfId="0" applyFont="1" applyBorder="1" applyAlignment="1">
      <alignment horizontal="center" vertical="center"/>
    </xf>
    <xf numFmtId="3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justify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3" fontId="2" fillId="0" borderId="6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2" fontId="2" fillId="0" borderId="6" xfId="0" applyNumberFormat="1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4" fontId="10" fillId="0" borderId="0" xfId="0" applyNumberFormat="1" applyFont="1"/>
    <xf numFmtId="0" fontId="1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top" wrapText="1"/>
    </xf>
    <xf numFmtId="49" fontId="1" fillId="0" borderId="1" xfId="0" applyNumberFormat="1" applyFont="1" applyFill="1" applyBorder="1" applyAlignment="1" applyProtection="1">
      <alignment horizontal="left" vertical="center" wrapText="1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4" fontId="1" fillId="0" borderId="1" xfId="0" applyNumberFormat="1" applyFont="1" applyFill="1" applyBorder="1" applyAlignment="1" applyProtection="1">
      <alignment horizontal="right" vertical="center" wrapText="1"/>
    </xf>
    <xf numFmtId="4" fontId="1" fillId="0" borderId="1" xfId="0" applyNumberFormat="1" applyFont="1" applyFill="1" applyBorder="1" applyAlignment="1" applyProtection="1">
      <alignment horizontal="center" vertical="center"/>
    </xf>
    <xf numFmtId="0" fontId="1" fillId="0" borderId="0" xfId="0" applyFont="1" applyFill="1"/>
    <xf numFmtId="0" fontId="1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49" fontId="4" fillId="0" borderId="1" xfId="0" applyNumberFormat="1" applyFont="1" applyFill="1" applyBorder="1" applyAlignment="1" applyProtection="1">
      <alignment horizontal="left" vertical="center" wrapText="1"/>
    </xf>
    <xf numFmtId="0" fontId="4" fillId="0" borderId="1" xfId="0" applyFont="1" applyFill="1" applyBorder="1" applyAlignment="1">
      <alignment wrapText="1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4" fontId="4" fillId="0" borderId="1" xfId="0" applyNumberFormat="1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/>
    <xf numFmtId="4" fontId="1" fillId="0" borderId="1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 applyProtection="1">
      <alignment horizontal="center" vertical="center" wrapText="1"/>
    </xf>
    <xf numFmtId="0" fontId="1" fillId="3" borderId="0" xfId="0" applyFont="1" applyFill="1" applyBorder="1" applyAlignment="1" applyProtection="1">
      <alignment horizontal="center" wrapText="1"/>
    </xf>
    <xf numFmtId="0" fontId="1" fillId="0" borderId="0" xfId="0" applyFont="1" applyFill="1" applyAlignment="1">
      <alignment horizontal="center"/>
    </xf>
    <xf numFmtId="4" fontId="1" fillId="3" borderId="0" xfId="0" applyNumberFormat="1" applyFont="1" applyFill="1" applyAlignment="1">
      <alignment horizontal="center"/>
    </xf>
    <xf numFmtId="0" fontId="1" fillId="3" borderId="0" xfId="0" applyFont="1" applyFill="1" applyAlignment="1">
      <alignment horizontal="center"/>
    </xf>
    <xf numFmtId="49" fontId="1" fillId="3" borderId="1" xfId="0" applyNumberFormat="1" applyFont="1" applyFill="1" applyBorder="1" applyAlignment="1" applyProtection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 applyProtection="1">
      <alignment horizontal="center" vertical="center" wrapText="1"/>
    </xf>
    <xf numFmtId="0" fontId="1" fillId="3" borderId="0" xfId="0" applyFont="1" applyFill="1" applyBorder="1" applyAlignment="1" applyProtection="1">
      <alignment horizontal="left" vertical="top" wrapText="1"/>
    </xf>
    <xf numFmtId="0" fontId="2" fillId="3" borderId="1" xfId="0" applyFont="1" applyFill="1" applyBorder="1" applyAlignment="1">
      <alignment horizontal="center" vertical="center" wrapText="1"/>
    </xf>
    <xf numFmtId="49" fontId="4" fillId="0" borderId="4" xfId="0" applyNumberFormat="1" applyFont="1" applyBorder="1" applyAlignment="1" applyProtection="1">
      <alignment horizontal="left" vertical="center" wrapText="1"/>
    </xf>
    <xf numFmtId="49" fontId="4" fillId="0" borderId="5" xfId="0" applyNumberFormat="1" applyFont="1" applyBorder="1" applyAlignment="1" applyProtection="1">
      <alignment horizontal="left" vertical="center" wrapText="1"/>
    </xf>
    <xf numFmtId="49" fontId="4" fillId="0" borderId="6" xfId="0" applyNumberFormat="1" applyFont="1" applyBorder="1" applyAlignment="1" applyProtection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49" fontId="4" fillId="0" borderId="4" xfId="0" applyNumberFormat="1" applyFont="1" applyBorder="1" applyAlignment="1" applyProtection="1">
      <alignment horizontal="justify" vertical="center" wrapText="1"/>
    </xf>
    <xf numFmtId="49" fontId="4" fillId="0" borderId="5" xfId="0" applyNumberFormat="1" applyFont="1" applyBorder="1" applyAlignment="1" applyProtection="1">
      <alignment horizontal="justify" vertical="center" wrapText="1"/>
    </xf>
    <xf numFmtId="49" fontId="4" fillId="0" borderId="6" xfId="0" applyNumberFormat="1" applyFont="1" applyBorder="1" applyAlignment="1" applyProtection="1">
      <alignment horizontal="justify" vertical="center" wrapText="1"/>
    </xf>
    <xf numFmtId="0" fontId="1" fillId="0" borderId="3" xfId="0" applyFont="1" applyBorder="1" applyAlignment="1" applyProtection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wrapText="1"/>
    </xf>
    <xf numFmtId="0" fontId="1" fillId="0" borderId="6" xfId="0" applyFont="1" applyBorder="1" applyAlignment="1">
      <alignment wrapText="1"/>
    </xf>
    <xf numFmtId="49" fontId="4" fillId="0" borderId="4" xfId="0" applyNumberFormat="1" applyFont="1" applyBorder="1" applyAlignment="1" applyProtection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wrapText="1"/>
    </xf>
    <xf numFmtId="0" fontId="1" fillId="3" borderId="1" xfId="0" applyFont="1" applyFill="1" applyBorder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4" fontId="1" fillId="0" borderId="0" xfId="0" applyNumberFormat="1" applyFont="1" applyFill="1"/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hyperlink" Target="consultantplus://offline/ref=81C534AC1618B38338B7138DDEB14344F59B417381706259B468524054C32ECBB30FCA5546109B5D4A4FBD6DK2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P24"/>
  <sheetViews>
    <sheetView showGridLines="0" topLeftCell="A10" zoomScaleNormal="100" workbookViewId="0">
      <selection activeCell="F15" sqref="F15:F16"/>
    </sheetView>
  </sheetViews>
  <sheetFormatPr defaultRowHeight="12.75" outlineLevelRow="3" x14ac:dyDescent="0.2"/>
  <cols>
    <col min="1" max="4" width="5.140625" style="11" customWidth="1"/>
    <col min="5" max="5" width="40.5703125" style="11" customWidth="1"/>
    <col min="6" max="6" width="23.140625" style="19" customWidth="1"/>
    <col min="7" max="7" width="13.140625" style="11" customWidth="1"/>
    <col min="8" max="8" width="7.7109375" style="11" customWidth="1"/>
    <col min="9" max="9" width="7.140625" style="11" customWidth="1"/>
    <col min="10" max="10" width="7.42578125" style="11" customWidth="1"/>
    <col min="11" max="11" width="14.7109375" style="105" customWidth="1"/>
    <col min="12" max="12" width="11.140625" style="11" customWidth="1"/>
    <col min="13" max="13" width="10.7109375" style="11" customWidth="1"/>
    <col min="14" max="14" width="20.140625" style="11" customWidth="1"/>
    <col min="15" max="15" width="13" style="11" customWidth="1"/>
    <col min="16" max="16384" width="9.140625" style="11"/>
  </cols>
  <sheetData>
    <row r="1" spans="1:16" ht="39" customHeight="1" x14ac:dyDescent="0.2">
      <c r="E1" s="108" t="s">
        <v>125</v>
      </c>
      <c r="F1" s="108"/>
      <c r="G1" s="108"/>
      <c r="H1" s="108"/>
      <c r="I1" s="108"/>
      <c r="J1" s="108"/>
      <c r="K1" s="108"/>
      <c r="L1" s="108"/>
    </row>
    <row r="2" spans="1:16" x14ac:dyDescent="0.2">
      <c r="E2" s="109"/>
      <c r="F2" s="109"/>
      <c r="G2" s="109"/>
      <c r="H2" s="109"/>
      <c r="I2" s="109"/>
      <c r="J2" s="109"/>
      <c r="K2" s="109"/>
      <c r="L2" s="109"/>
    </row>
    <row r="3" spans="1:16" x14ac:dyDescent="0.2">
      <c r="E3" s="12" t="s">
        <v>0</v>
      </c>
      <c r="F3" s="12"/>
      <c r="G3" s="12"/>
      <c r="H3" s="12"/>
      <c r="I3" s="12"/>
      <c r="J3" s="12"/>
      <c r="K3" s="102"/>
      <c r="L3" s="12"/>
      <c r="M3" s="12"/>
      <c r="N3" s="13"/>
      <c r="O3" s="13"/>
    </row>
    <row r="4" spans="1:16" x14ac:dyDescent="0.2">
      <c r="A4" s="110" t="s">
        <v>7</v>
      </c>
      <c r="B4" s="107"/>
      <c r="C4" s="107"/>
      <c r="D4" s="107"/>
      <c r="E4" s="106" t="s">
        <v>1</v>
      </c>
      <c r="F4" s="106" t="s">
        <v>12</v>
      </c>
      <c r="G4" s="106" t="s">
        <v>14</v>
      </c>
      <c r="H4" s="107"/>
      <c r="I4" s="107"/>
      <c r="J4" s="107"/>
      <c r="K4" s="106" t="s">
        <v>59</v>
      </c>
      <c r="L4" s="106" t="s">
        <v>6</v>
      </c>
      <c r="M4" s="106" t="s">
        <v>13</v>
      </c>
      <c r="N4" s="40"/>
      <c r="O4" s="40"/>
    </row>
    <row r="5" spans="1:16" x14ac:dyDescent="0.2">
      <c r="A5" s="14" t="s">
        <v>8</v>
      </c>
      <c r="B5" s="14" t="s">
        <v>9</v>
      </c>
      <c r="C5" s="14" t="s">
        <v>10</v>
      </c>
      <c r="D5" s="39" t="s">
        <v>11</v>
      </c>
      <c r="E5" s="107"/>
      <c r="F5" s="107"/>
      <c r="G5" s="37" t="s">
        <v>2</v>
      </c>
      <c r="H5" s="37" t="s">
        <v>3</v>
      </c>
      <c r="I5" s="37" t="s">
        <v>4</v>
      </c>
      <c r="J5" s="37" t="s">
        <v>5</v>
      </c>
      <c r="K5" s="107"/>
      <c r="L5" s="107"/>
      <c r="M5" s="107"/>
      <c r="N5" s="40"/>
      <c r="O5" s="40"/>
    </row>
    <row r="6" spans="1:16" x14ac:dyDescent="0.2">
      <c r="A6" s="14">
        <v>1</v>
      </c>
      <c r="B6" s="14">
        <v>2</v>
      </c>
      <c r="C6" s="14">
        <v>3</v>
      </c>
      <c r="D6" s="39">
        <v>4</v>
      </c>
      <c r="E6" s="38">
        <v>5</v>
      </c>
      <c r="F6" s="38">
        <v>6</v>
      </c>
      <c r="G6" s="37" t="s">
        <v>15</v>
      </c>
      <c r="H6" s="37" t="s">
        <v>16</v>
      </c>
      <c r="I6" s="37" t="s">
        <v>17</v>
      </c>
      <c r="J6" s="37" t="s">
        <v>18</v>
      </c>
      <c r="K6" s="80">
        <v>11</v>
      </c>
      <c r="L6" s="38">
        <v>12</v>
      </c>
      <c r="M6" s="38">
        <v>13</v>
      </c>
      <c r="N6" s="40"/>
      <c r="O6" s="40"/>
    </row>
    <row r="7" spans="1:16" s="34" customFormat="1" ht="63.75" customHeight="1" outlineLevel="1" x14ac:dyDescent="0.25">
      <c r="A7" s="35">
        <v>65</v>
      </c>
      <c r="B7" s="36"/>
      <c r="C7" s="36"/>
      <c r="D7" s="36"/>
      <c r="E7" s="24" t="s">
        <v>126</v>
      </c>
      <c r="F7" s="24"/>
      <c r="G7" s="41"/>
      <c r="H7" s="41"/>
      <c r="I7" s="41"/>
      <c r="J7" s="41"/>
      <c r="K7" s="43">
        <f>K8+K13+K17+K19</f>
        <v>82748.283029999991</v>
      </c>
      <c r="L7" s="43">
        <f>L8+L13+L17+L19</f>
        <v>75189.071670000005</v>
      </c>
      <c r="M7" s="47">
        <f>L7/K7*100</f>
        <v>90.864811832700582</v>
      </c>
      <c r="N7" s="81"/>
      <c r="O7" s="44"/>
      <c r="P7" s="42"/>
    </row>
    <row r="8" spans="1:16" s="34" customFormat="1" ht="25.5" outlineLevel="2" x14ac:dyDescent="0.2">
      <c r="A8" s="35">
        <v>65</v>
      </c>
      <c r="B8" s="36">
        <v>1</v>
      </c>
      <c r="C8" s="36"/>
      <c r="D8" s="36"/>
      <c r="E8" s="24" t="s">
        <v>60</v>
      </c>
      <c r="F8" s="33"/>
      <c r="G8" s="41"/>
      <c r="H8" s="41"/>
      <c r="I8" s="41"/>
      <c r="J8" s="41"/>
      <c r="K8" s="45">
        <f>SUM(K9:K12)</f>
        <v>56376.620669999997</v>
      </c>
      <c r="L8" s="45">
        <f>SUM(L9:L12)</f>
        <v>56376.620669999997</v>
      </c>
      <c r="M8" s="47">
        <v>100</v>
      </c>
      <c r="N8" s="46"/>
      <c r="O8" s="46"/>
    </row>
    <row r="9" spans="1:16" s="90" customFormat="1" ht="60" customHeight="1" outlineLevel="3" x14ac:dyDescent="0.2">
      <c r="A9" s="84">
        <v>65</v>
      </c>
      <c r="B9" s="85">
        <v>1</v>
      </c>
      <c r="C9" s="85">
        <v>0</v>
      </c>
      <c r="D9" s="85">
        <v>9</v>
      </c>
      <c r="E9" s="86" t="s">
        <v>38</v>
      </c>
      <c r="F9" s="86" t="s">
        <v>46</v>
      </c>
      <c r="G9" s="87" t="s">
        <v>47</v>
      </c>
      <c r="H9" s="87" t="s">
        <v>43</v>
      </c>
      <c r="I9" s="87" t="s">
        <v>44</v>
      </c>
      <c r="J9" s="87" t="s">
        <v>45</v>
      </c>
      <c r="K9" s="101">
        <v>6703.09267</v>
      </c>
      <c r="L9" s="88">
        <v>6703.09267</v>
      </c>
      <c r="M9" s="89">
        <v>100</v>
      </c>
    </row>
    <row r="10" spans="1:16" s="90" customFormat="1" ht="57" customHeight="1" outlineLevel="2" x14ac:dyDescent="0.2">
      <c r="A10" s="84">
        <v>65</v>
      </c>
      <c r="B10" s="85">
        <v>1</v>
      </c>
      <c r="C10" s="85">
        <v>1</v>
      </c>
      <c r="D10" s="85">
        <v>5</v>
      </c>
      <c r="E10" s="86" t="s">
        <v>61</v>
      </c>
      <c r="F10" s="86" t="s">
        <v>46</v>
      </c>
      <c r="G10" s="87" t="s">
        <v>48</v>
      </c>
      <c r="H10" s="87" t="s">
        <v>43</v>
      </c>
      <c r="I10" s="87" t="s">
        <v>44</v>
      </c>
      <c r="J10" s="87" t="s">
        <v>45</v>
      </c>
      <c r="K10" s="101">
        <v>39000</v>
      </c>
      <c r="L10" s="88">
        <v>39000</v>
      </c>
      <c r="M10" s="89">
        <v>100</v>
      </c>
    </row>
    <row r="11" spans="1:16" s="90" customFormat="1" ht="51" x14ac:dyDescent="0.2">
      <c r="A11" s="84">
        <v>65</v>
      </c>
      <c r="B11" s="85">
        <v>1</v>
      </c>
      <c r="C11" s="85">
        <v>2</v>
      </c>
      <c r="D11" s="85">
        <v>0</v>
      </c>
      <c r="E11" s="86" t="s">
        <v>116</v>
      </c>
      <c r="F11" s="86" t="s">
        <v>46</v>
      </c>
      <c r="G11" s="87" t="s">
        <v>49</v>
      </c>
      <c r="H11" s="87" t="s">
        <v>43</v>
      </c>
      <c r="I11" s="87" t="s">
        <v>44</v>
      </c>
      <c r="J11" s="87" t="s">
        <v>45</v>
      </c>
      <c r="K11" s="103">
        <v>858.36</v>
      </c>
      <c r="L11" s="88">
        <f>K11</f>
        <v>858.36</v>
      </c>
      <c r="M11" s="89">
        <v>100</v>
      </c>
    </row>
    <row r="12" spans="1:16" s="90" customFormat="1" ht="63.75" x14ac:dyDescent="0.2">
      <c r="A12" s="84">
        <v>65</v>
      </c>
      <c r="B12" s="85">
        <v>1</v>
      </c>
      <c r="C12" s="85">
        <v>4</v>
      </c>
      <c r="D12" s="85">
        <v>0</v>
      </c>
      <c r="E12" s="86" t="s">
        <v>51</v>
      </c>
      <c r="F12" s="91" t="s">
        <v>46</v>
      </c>
      <c r="G12" s="90">
        <v>6500100020</v>
      </c>
      <c r="H12" s="87" t="s">
        <v>43</v>
      </c>
      <c r="I12" s="87" t="s">
        <v>44</v>
      </c>
      <c r="J12" s="87" t="s">
        <v>45</v>
      </c>
      <c r="K12" s="101">
        <v>9815.1679999999997</v>
      </c>
      <c r="L12" s="88">
        <f>K12</f>
        <v>9815.1679999999997</v>
      </c>
      <c r="M12" s="89">
        <v>100</v>
      </c>
      <c r="N12" s="140"/>
    </row>
    <row r="13" spans="1:16" s="42" customFormat="1" ht="25.5" x14ac:dyDescent="0.2">
      <c r="A13" s="92">
        <v>65</v>
      </c>
      <c r="B13" s="93">
        <v>2</v>
      </c>
      <c r="C13" s="93"/>
      <c r="D13" s="93"/>
      <c r="E13" s="94" t="s">
        <v>63</v>
      </c>
      <c r="F13" s="95"/>
      <c r="G13" s="96"/>
      <c r="H13" s="96"/>
      <c r="I13" s="96"/>
      <c r="J13" s="96"/>
      <c r="K13" s="43">
        <f>SUM(K14:K16)</f>
        <v>2174.4002</v>
      </c>
      <c r="L13" s="43">
        <f>SUM(L14:L16)</f>
        <v>1455.7080000000001</v>
      </c>
      <c r="M13" s="97">
        <f>L13/K13*100</f>
        <v>66.947565586132669</v>
      </c>
      <c r="N13" s="98"/>
      <c r="O13" s="98"/>
      <c r="P13" s="99"/>
    </row>
    <row r="14" spans="1:16" s="90" customFormat="1" ht="51" x14ac:dyDescent="0.2">
      <c r="A14" s="84">
        <v>65</v>
      </c>
      <c r="B14" s="85">
        <v>2</v>
      </c>
      <c r="C14" s="85">
        <v>0</v>
      </c>
      <c r="D14" s="85">
        <v>1</v>
      </c>
      <c r="E14" s="86" t="s">
        <v>39</v>
      </c>
      <c r="F14" s="91" t="s">
        <v>46</v>
      </c>
      <c r="G14" s="87" t="s">
        <v>52</v>
      </c>
      <c r="H14" s="87" t="s">
        <v>43</v>
      </c>
      <c r="I14" s="87" t="s">
        <v>44</v>
      </c>
      <c r="J14" s="87" t="s">
        <v>45</v>
      </c>
      <c r="K14" s="100">
        <v>1939.1623</v>
      </c>
      <c r="L14" s="100">
        <v>1220.471</v>
      </c>
      <c r="M14" s="89">
        <f>L14/K14*100</f>
        <v>62.93805319956973</v>
      </c>
    </row>
    <row r="15" spans="1:16" s="90" customFormat="1" ht="51" x14ac:dyDescent="0.2">
      <c r="A15" s="84">
        <v>65</v>
      </c>
      <c r="B15" s="85">
        <v>2</v>
      </c>
      <c r="C15" s="85">
        <v>0</v>
      </c>
      <c r="D15" s="85">
        <v>9</v>
      </c>
      <c r="E15" s="86" t="s">
        <v>117</v>
      </c>
      <c r="F15" s="91" t="s">
        <v>46</v>
      </c>
      <c r="G15" s="87" t="s">
        <v>119</v>
      </c>
      <c r="H15" s="87" t="s">
        <v>43</v>
      </c>
      <c r="I15" s="87" t="s">
        <v>44</v>
      </c>
      <c r="J15" s="87" t="s">
        <v>45</v>
      </c>
      <c r="K15" s="100">
        <v>27.257899999999999</v>
      </c>
      <c r="L15" s="100">
        <v>27.257000000000001</v>
      </c>
      <c r="M15" s="89">
        <v>100</v>
      </c>
    </row>
    <row r="16" spans="1:16" s="90" customFormat="1" ht="51" x14ac:dyDescent="0.2">
      <c r="A16" s="84">
        <v>65</v>
      </c>
      <c r="B16" s="85">
        <v>2</v>
      </c>
      <c r="C16" s="85">
        <v>1</v>
      </c>
      <c r="D16" s="85">
        <v>0</v>
      </c>
      <c r="E16" s="86" t="s">
        <v>118</v>
      </c>
      <c r="F16" s="91" t="s">
        <v>46</v>
      </c>
      <c r="G16" s="87" t="s">
        <v>120</v>
      </c>
      <c r="H16" s="87" t="s">
        <v>43</v>
      </c>
      <c r="I16" s="87" t="s">
        <v>44</v>
      </c>
      <c r="J16" s="87" t="s">
        <v>45</v>
      </c>
      <c r="K16" s="100">
        <v>207.98</v>
      </c>
      <c r="L16" s="100">
        <v>207.98</v>
      </c>
      <c r="M16" s="89">
        <v>100</v>
      </c>
    </row>
    <row r="17" spans="1:13" s="42" customFormat="1" ht="25.5" x14ac:dyDescent="0.2">
      <c r="A17" s="92">
        <v>65</v>
      </c>
      <c r="B17" s="93">
        <v>3</v>
      </c>
      <c r="C17" s="93"/>
      <c r="D17" s="93"/>
      <c r="E17" s="94" t="s">
        <v>64</v>
      </c>
      <c r="F17" s="95"/>
      <c r="G17" s="96"/>
      <c r="H17" s="96"/>
      <c r="I17" s="96"/>
      <c r="J17" s="96"/>
      <c r="K17" s="43">
        <f>SUM(K18)</f>
        <v>6840.5186299999996</v>
      </c>
      <c r="L17" s="43">
        <v>0</v>
      </c>
      <c r="M17" s="97">
        <v>0</v>
      </c>
    </row>
    <row r="18" spans="1:13" s="42" customFormat="1" ht="51" x14ac:dyDescent="0.2">
      <c r="A18" s="92">
        <v>65</v>
      </c>
      <c r="B18" s="93">
        <v>3</v>
      </c>
      <c r="C18" s="85" t="s">
        <v>124</v>
      </c>
      <c r="D18" s="85">
        <v>20</v>
      </c>
      <c r="E18" s="86" t="s">
        <v>121</v>
      </c>
      <c r="F18" s="91"/>
      <c r="G18" s="87" t="s">
        <v>122</v>
      </c>
      <c r="H18" s="87" t="s">
        <v>43</v>
      </c>
      <c r="I18" s="87" t="s">
        <v>44</v>
      </c>
      <c r="J18" s="87" t="s">
        <v>123</v>
      </c>
      <c r="K18" s="100">
        <v>6840.5186299999996</v>
      </c>
      <c r="L18" s="100">
        <v>0</v>
      </c>
      <c r="M18" s="89">
        <v>0</v>
      </c>
    </row>
    <row r="19" spans="1:13" s="42" customFormat="1" ht="25.5" x14ac:dyDescent="0.2">
      <c r="A19" s="92">
        <v>65</v>
      </c>
      <c r="B19" s="93">
        <v>4</v>
      </c>
      <c r="C19" s="93"/>
      <c r="D19" s="93"/>
      <c r="E19" s="94" t="s">
        <v>67</v>
      </c>
      <c r="F19" s="95"/>
      <c r="G19" s="96"/>
      <c r="H19" s="96"/>
      <c r="I19" s="96"/>
      <c r="J19" s="96"/>
      <c r="K19" s="43">
        <f>SUM(K20:K22)</f>
        <v>17356.74353</v>
      </c>
      <c r="L19" s="43">
        <f>SUM(L20:L22)</f>
        <v>17356.743000000002</v>
      </c>
      <c r="M19" s="97">
        <v>100</v>
      </c>
    </row>
    <row r="20" spans="1:13" s="90" customFormat="1" ht="51" x14ac:dyDescent="0.2">
      <c r="A20" s="84">
        <v>65</v>
      </c>
      <c r="B20" s="85">
        <v>4</v>
      </c>
      <c r="C20" s="85">
        <v>0</v>
      </c>
      <c r="D20" s="85">
        <v>1</v>
      </c>
      <c r="E20" s="86" t="s">
        <v>40</v>
      </c>
      <c r="F20" s="91" t="s">
        <v>46</v>
      </c>
      <c r="G20" s="87" t="s">
        <v>54</v>
      </c>
      <c r="H20" s="87" t="s">
        <v>43</v>
      </c>
      <c r="I20" s="87" t="s">
        <v>71</v>
      </c>
      <c r="J20" s="87" t="s">
        <v>45</v>
      </c>
      <c r="K20" s="100">
        <v>165</v>
      </c>
      <c r="L20" s="100">
        <v>165</v>
      </c>
      <c r="M20" s="89">
        <v>100</v>
      </c>
    </row>
    <row r="21" spans="1:13" s="90" customFormat="1" ht="51" x14ac:dyDescent="0.2">
      <c r="A21" s="84">
        <v>65</v>
      </c>
      <c r="B21" s="85">
        <v>4</v>
      </c>
      <c r="C21" s="85">
        <v>0</v>
      </c>
      <c r="D21" s="85">
        <v>2</v>
      </c>
      <c r="E21" s="86" t="s">
        <v>41</v>
      </c>
      <c r="F21" s="91" t="s">
        <v>46</v>
      </c>
      <c r="G21" s="87" t="s">
        <v>53</v>
      </c>
      <c r="H21" s="87" t="s">
        <v>43</v>
      </c>
      <c r="I21" s="87" t="s">
        <v>71</v>
      </c>
      <c r="J21" s="87" t="s">
        <v>45</v>
      </c>
      <c r="K21" s="101">
        <v>15.7</v>
      </c>
      <c r="L21" s="101">
        <v>15.7</v>
      </c>
      <c r="M21" s="89">
        <v>100</v>
      </c>
    </row>
    <row r="22" spans="1:13" s="90" customFormat="1" ht="51" x14ac:dyDescent="0.2">
      <c r="A22" s="84">
        <v>65</v>
      </c>
      <c r="B22" s="85">
        <v>4</v>
      </c>
      <c r="C22" s="85">
        <v>0</v>
      </c>
      <c r="D22" s="85">
        <v>8</v>
      </c>
      <c r="E22" s="86" t="s">
        <v>42</v>
      </c>
      <c r="F22" s="91" t="s">
        <v>46</v>
      </c>
      <c r="G22" s="87" t="s">
        <v>70</v>
      </c>
      <c r="H22" s="87" t="s">
        <v>43</v>
      </c>
      <c r="I22" s="87" t="s">
        <v>44</v>
      </c>
      <c r="J22" s="87" t="s">
        <v>45</v>
      </c>
      <c r="K22" s="100">
        <v>17176.043529999999</v>
      </c>
      <c r="L22" s="100">
        <v>17176.043000000001</v>
      </c>
      <c r="M22" s="89">
        <v>100</v>
      </c>
    </row>
    <row r="23" spans="1:13" x14ac:dyDescent="0.2">
      <c r="K23" s="104"/>
      <c r="L23" s="17"/>
      <c r="M23" s="17"/>
    </row>
    <row r="24" spans="1:13" x14ac:dyDescent="0.2">
      <c r="K24" s="104"/>
      <c r="L24" s="17"/>
      <c r="M24" s="17"/>
    </row>
  </sheetData>
  <mergeCells count="9">
    <mergeCell ref="A4:D4"/>
    <mergeCell ref="G4:J4"/>
    <mergeCell ref="M4:M5"/>
    <mergeCell ref="K4:K5"/>
    <mergeCell ref="F4:F5"/>
    <mergeCell ref="E4:E5"/>
    <mergeCell ref="E1:L1"/>
    <mergeCell ref="E2:L2"/>
    <mergeCell ref="L4:L5"/>
  </mergeCells>
  <pageMargins left="0.55118110236220474" right="0.35433070866141736" top="0.19685039370078741" bottom="0.19685039370078741" header="0.11811023622047245" footer="0.19685039370078741"/>
  <pageSetup paperSize="9" scale="91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zoomScale="115" zoomScaleNormal="115" workbookViewId="0">
      <selection activeCell="E24" sqref="E24:G24"/>
    </sheetView>
  </sheetViews>
  <sheetFormatPr defaultRowHeight="12.75" x14ac:dyDescent="0.2"/>
  <cols>
    <col min="1" max="1" width="7.42578125" style="10" customWidth="1"/>
    <col min="2" max="2" width="7.5703125" style="10" customWidth="1"/>
    <col min="3" max="3" width="26.42578125" customWidth="1"/>
    <col min="4" max="4" width="28.140625" customWidth="1"/>
    <col min="5" max="5" width="13.42578125" customWidth="1"/>
    <col min="6" max="6" width="14.85546875" customWidth="1"/>
    <col min="7" max="7" width="12.140625" customWidth="1"/>
  </cols>
  <sheetData>
    <row r="1" spans="1:7" ht="37.5" customHeight="1" x14ac:dyDescent="0.2">
      <c r="A1" s="115" t="s">
        <v>127</v>
      </c>
      <c r="B1" s="116"/>
      <c r="C1" s="116"/>
      <c r="D1" s="116"/>
      <c r="E1" s="116"/>
      <c r="F1" s="116"/>
      <c r="G1" s="116"/>
    </row>
    <row r="3" spans="1:7" ht="26.25" customHeight="1" x14ac:dyDescent="0.2">
      <c r="A3" s="114" t="s">
        <v>7</v>
      </c>
      <c r="B3" s="114"/>
      <c r="C3" s="124" t="s">
        <v>23</v>
      </c>
      <c r="D3" s="124" t="s">
        <v>25</v>
      </c>
      <c r="E3" s="120" t="s">
        <v>26</v>
      </c>
      <c r="F3" s="121"/>
      <c r="G3" s="122" t="s">
        <v>29</v>
      </c>
    </row>
    <row r="4" spans="1:7" ht="42" customHeight="1" x14ac:dyDescent="0.2">
      <c r="A4" s="114"/>
      <c r="B4" s="114"/>
      <c r="C4" s="123"/>
      <c r="D4" s="123"/>
      <c r="E4" s="2" t="s">
        <v>27</v>
      </c>
      <c r="F4" s="2" t="s">
        <v>28</v>
      </c>
      <c r="G4" s="123"/>
    </row>
    <row r="5" spans="1:7" ht="12.75" customHeight="1" x14ac:dyDescent="0.2">
      <c r="A5" s="114">
        <v>65</v>
      </c>
      <c r="B5" s="114"/>
      <c r="C5" s="117" t="s">
        <v>128</v>
      </c>
      <c r="D5" s="2" t="s">
        <v>22</v>
      </c>
      <c r="E5" s="4">
        <f>SUM(E7:E8)</f>
        <v>82748.28</v>
      </c>
      <c r="F5" s="4">
        <f>SUM(F7:F9)</f>
        <v>75188.503000000012</v>
      </c>
      <c r="G5" s="49">
        <f>F5/E5*100</f>
        <v>90.864127931118347</v>
      </c>
    </row>
    <row r="6" spans="1:7" x14ac:dyDescent="0.2">
      <c r="A6" s="114"/>
      <c r="B6" s="114"/>
      <c r="C6" s="118"/>
      <c r="D6" s="7" t="s">
        <v>19</v>
      </c>
      <c r="E6" s="3"/>
      <c r="F6" s="3"/>
      <c r="G6" s="50"/>
    </row>
    <row r="7" spans="1:7" x14ac:dyDescent="0.2">
      <c r="A7" s="114"/>
      <c r="B7" s="114"/>
      <c r="C7" s="118"/>
      <c r="D7" s="8" t="s">
        <v>20</v>
      </c>
      <c r="E7" s="3">
        <f>E12+E17+E23+E27</f>
        <v>70684.929999999993</v>
      </c>
      <c r="F7" s="3">
        <f>F12+F17+F23+F27</f>
        <v>68571.460000000006</v>
      </c>
      <c r="G7" s="49">
        <f>F7/E7*100</f>
        <v>97.01001330835301</v>
      </c>
    </row>
    <row r="8" spans="1:7" ht="25.5" x14ac:dyDescent="0.2">
      <c r="A8" s="114"/>
      <c r="B8" s="114"/>
      <c r="C8" s="118"/>
      <c r="D8" s="8" t="s">
        <v>24</v>
      </c>
      <c r="E8" s="3">
        <f>E13+E18+E22</f>
        <v>12063.349999999999</v>
      </c>
      <c r="F8" s="3">
        <f>F13+F18+F22</f>
        <v>6617.0429999999997</v>
      </c>
      <c r="G8" s="49">
        <f>F8/E8*100</f>
        <v>54.852449775559862</v>
      </c>
    </row>
    <row r="9" spans="1:7" ht="25.5" x14ac:dyDescent="0.2">
      <c r="A9" s="114"/>
      <c r="B9" s="114"/>
      <c r="C9" s="119"/>
      <c r="D9" s="7" t="s">
        <v>21</v>
      </c>
      <c r="E9" s="3"/>
      <c r="F9" s="3"/>
      <c r="G9" s="9"/>
    </row>
    <row r="10" spans="1:7" ht="12.75" customHeight="1" x14ac:dyDescent="0.2">
      <c r="A10" s="114">
        <v>65</v>
      </c>
      <c r="B10" s="114">
        <v>1</v>
      </c>
      <c r="C10" s="111" t="s">
        <v>60</v>
      </c>
      <c r="D10" s="2" t="s">
        <v>22</v>
      </c>
      <c r="E10" s="4">
        <f>SUM(E12:E13)</f>
        <v>56376.619999999995</v>
      </c>
      <c r="F10" s="4">
        <f>SUM(F12:F13)</f>
        <v>56376.053</v>
      </c>
      <c r="G10" s="9">
        <v>100</v>
      </c>
    </row>
    <row r="11" spans="1:7" x14ac:dyDescent="0.2">
      <c r="A11" s="114"/>
      <c r="B11" s="114"/>
      <c r="C11" s="112"/>
      <c r="D11" s="7" t="s">
        <v>19</v>
      </c>
      <c r="E11" s="5"/>
      <c r="F11" s="5"/>
      <c r="G11" s="9"/>
    </row>
    <row r="12" spans="1:7" x14ac:dyDescent="0.2">
      <c r="A12" s="114"/>
      <c r="B12" s="114"/>
      <c r="C12" s="112"/>
      <c r="D12" s="8" t="s">
        <v>20</v>
      </c>
      <c r="E12" s="5">
        <v>49966.99</v>
      </c>
      <c r="F12" s="5">
        <v>49966.99</v>
      </c>
      <c r="G12" s="9">
        <v>100</v>
      </c>
    </row>
    <row r="13" spans="1:7" ht="25.5" x14ac:dyDescent="0.2">
      <c r="A13" s="114"/>
      <c r="B13" s="114"/>
      <c r="C13" s="112"/>
      <c r="D13" s="8" t="s">
        <v>24</v>
      </c>
      <c r="E13" s="5">
        <v>6409.63</v>
      </c>
      <c r="F13" s="5">
        <v>6409.0630000000001</v>
      </c>
      <c r="G13" s="9">
        <v>100</v>
      </c>
    </row>
    <row r="14" spans="1:7" ht="25.5" x14ac:dyDescent="0.2">
      <c r="A14" s="114"/>
      <c r="B14" s="114"/>
      <c r="C14" s="113"/>
      <c r="D14" s="7" t="s">
        <v>21</v>
      </c>
      <c r="E14" s="5"/>
      <c r="F14" s="5"/>
      <c r="G14" s="9"/>
    </row>
    <row r="15" spans="1:7" x14ac:dyDescent="0.2">
      <c r="A15" s="114">
        <v>65</v>
      </c>
      <c r="B15" s="114">
        <v>2</v>
      </c>
      <c r="C15" s="111" t="s">
        <v>63</v>
      </c>
      <c r="D15" s="2" t="s">
        <v>22</v>
      </c>
      <c r="E15" s="4">
        <f>SUM(E17:E18)</f>
        <v>2174.4</v>
      </c>
      <c r="F15" s="4">
        <f>SUM(F17:F18)</f>
        <v>1455.71</v>
      </c>
      <c r="G15" s="49">
        <f>F15/E15*1010</f>
        <v>676.17140360559233</v>
      </c>
    </row>
    <row r="16" spans="1:7" x14ac:dyDescent="0.2">
      <c r="A16" s="114"/>
      <c r="B16" s="114"/>
      <c r="C16" s="112"/>
      <c r="D16" s="7" t="s">
        <v>19</v>
      </c>
      <c r="E16" s="4"/>
      <c r="F16" s="4"/>
      <c r="G16" s="9"/>
    </row>
    <row r="17" spans="1:7" x14ac:dyDescent="0.2">
      <c r="A17" s="114"/>
      <c r="B17" s="114"/>
      <c r="C17" s="112"/>
      <c r="D17" s="8" t="s">
        <v>20</v>
      </c>
      <c r="E17" s="5">
        <v>1966.42</v>
      </c>
      <c r="F17" s="5">
        <v>1247.73</v>
      </c>
      <c r="G17" s="9">
        <f>F17/E17*100</f>
        <v>63.451856673548889</v>
      </c>
    </row>
    <row r="18" spans="1:7" ht="25.5" x14ac:dyDescent="0.2">
      <c r="A18" s="114"/>
      <c r="B18" s="114"/>
      <c r="C18" s="112"/>
      <c r="D18" s="8" t="s">
        <v>24</v>
      </c>
      <c r="E18" s="48">
        <v>207.98</v>
      </c>
      <c r="F18" s="48">
        <v>207.98</v>
      </c>
      <c r="G18" s="9">
        <v>100</v>
      </c>
    </row>
    <row r="19" spans="1:7" ht="35.25" customHeight="1" x14ac:dyDescent="0.2">
      <c r="A19" s="114"/>
      <c r="B19" s="114"/>
      <c r="C19" s="113"/>
      <c r="D19" s="7" t="s">
        <v>21</v>
      </c>
      <c r="E19" s="6"/>
      <c r="F19" s="6"/>
      <c r="G19" s="9"/>
    </row>
    <row r="20" spans="1:7" x14ac:dyDescent="0.2">
      <c r="A20" s="114">
        <v>65</v>
      </c>
      <c r="B20" s="114">
        <v>3</v>
      </c>
      <c r="C20" s="111" t="s">
        <v>64</v>
      </c>
      <c r="D20" s="2" t="s">
        <v>22</v>
      </c>
      <c r="E20" s="4">
        <f>SUM(E22:E23)</f>
        <v>6840.5199999999995</v>
      </c>
      <c r="F20" s="4">
        <v>0</v>
      </c>
      <c r="G20" s="49">
        <v>0</v>
      </c>
    </row>
    <row r="21" spans="1:7" x14ac:dyDescent="0.2">
      <c r="A21" s="114"/>
      <c r="B21" s="114"/>
      <c r="C21" s="112"/>
      <c r="D21" s="7" t="s">
        <v>19</v>
      </c>
      <c r="E21" s="5"/>
      <c r="F21" s="5"/>
      <c r="G21" s="9"/>
    </row>
    <row r="22" spans="1:7" x14ac:dyDescent="0.2">
      <c r="A22" s="114"/>
      <c r="B22" s="114"/>
      <c r="C22" s="112"/>
      <c r="D22" s="8" t="s">
        <v>20</v>
      </c>
      <c r="E22" s="5">
        <v>5445.74</v>
      </c>
      <c r="F22" s="5">
        <v>0</v>
      </c>
      <c r="G22" s="9">
        <v>0</v>
      </c>
    </row>
    <row r="23" spans="1:7" ht="25.5" x14ac:dyDescent="0.2">
      <c r="A23" s="114"/>
      <c r="B23" s="114"/>
      <c r="C23" s="112"/>
      <c r="D23" s="8" t="s">
        <v>24</v>
      </c>
      <c r="E23" s="5">
        <v>1394.78</v>
      </c>
      <c r="F23" s="5">
        <v>0</v>
      </c>
      <c r="G23" s="9">
        <v>0</v>
      </c>
    </row>
    <row r="24" spans="1:7" ht="25.5" x14ac:dyDescent="0.2">
      <c r="A24" s="114"/>
      <c r="B24" s="114"/>
      <c r="C24" s="113"/>
      <c r="D24" s="7" t="s">
        <v>21</v>
      </c>
      <c r="E24" s="65"/>
      <c r="F24" s="65"/>
      <c r="G24" s="65"/>
    </row>
    <row r="25" spans="1:7" x14ac:dyDescent="0.2">
      <c r="A25" s="114">
        <v>65</v>
      </c>
      <c r="B25" s="114">
        <v>4</v>
      </c>
      <c r="C25" s="111" t="s">
        <v>67</v>
      </c>
      <c r="D25" s="2" t="s">
        <v>22</v>
      </c>
      <c r="E25" s="4">
        <v>17356.740000000002</v>
      </c>
      <c r="F25" s="4">
        <v>17356.740000000002</v>
      </c>
      <c r="G25" s="49">
        <v>0</v>
      </c>
    </row>
    <row r="26" spans="1:7" x14ac:dyDescent="0.2">
      <c r="A26" s="114"/>
      <c r="B26" s="114"/>
      <c r="C26" s="112"/>
      <c r="D26" s="7" t="s">
        <v>19</v>
      </c>
      <c r="E26" s="5"/>
      <c r="F26" s="5"/>
      <c r="G26" s="9"/>
    </row>
    <row r="27" spans="1:7" x14ac:dyDescent="0.2">
      <c r="A27" s="114"/>
      <c r="B27" s="114"/>
      <c r="C27" s="112"/>
      <c r="D27" s="8" t="s">
        <v>20</v>
      </c>
      <c r="E27" s="5">
        <v>17356.740000000002</v>
      </c>
      <c r="F27" s="5">
        <v>17356.740000000002</v>
      </c>
      <c r="G27" s="9">
        <v>100</v>
      </c>
    </row>
    <row r="28" spans="1:7" ht="25.5" x14ac:dyDescent="0.2">
      <c r="A28" s="114"/>
      <c r="B28" s="114"/>
      <c r="C28" s="112"/>
      <c r="D28" s="8" t="s">
        <v>24</v>
      </c>
      <c r="E28" s="5"/>
      <c r="F28" s="5"/>
      <c r="G28" s="9"/>
    </row>
    <row r="29" spans="1:7" ht="25.5" x14ac:dyDescent="0.2">
      <c r="A29" s="114"/>
      <c r="B29" s="114"/>
      <c r="C29" s="113"/>
      <c r="D29" s="7" t="s">
        <v>21</v>
      </c>
      <c r="E29" s="5"/>
      <c r="F29" s="5"/>
      <c r="G29" s="9"/>
    </row>
  </sheetData>
  <mergeCells count="21">
    <mergeCell ref="A1:G1"/>
    <mergeCell ref="A10:A14"/>
    <mergeCell ref="B10:B14"/>
    <mergeCell ref="A25:A29"/>
    <mergeCell ref="B25:B29"/>
    <mergeCell ref="C25:C29"/>
    <mergeCell ref="C20:C24"/>
    <mergeCell ref="A20:A24"/>
    <mergeCell ref="B20:B24"/>
    <mergeCell ref="A15:A19"/>
    <mergeCell ref="B15:B19"/>
    <mergeCell ref="C5:C9"/>
    <mergeCell ref="E3:F3"/>
    <mergeCell ref="G3:G4"/>
    <mergeCell ref="D3:D4"/>
    <mergeCell ref="C3:C4"/>
    <mergeCell ref="C15:C19"/>
    <mergeCell ref="C10:C14"/>
    <mergeCell ref="A3:B4"/>
    <mergeCell ref="A5:A9"/>
    <mergeCell ref="B5:B9"/>
  </mergeCells>
  <pageMargins left="0.51181102362204722" right="0.51181102362204722" top="0.55118110236220474" bottom="0.55118110236220474" header="0.11811023622047245" footer="0.11811023622047245"/>
  <pageSetup paperSize="9" scale="9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topLeftCell="A10" zoomScaleNormal="100" workbookViewId="0">
      <selection activeCell="F13" sqref="F13"/>
    </sheetView>
  </sheetViews>
  <sheetFormatPr defaultRowHeight="12.75" x14ac:dyDescent="0.2"/>
  <cols>
    <col min="1" max="1" width="4.7109375" style="1" customWidth="1"/>
    <col min="2" max="2" width="4.5703125" style="1" customWidth="1"/>
    <col min="3" max="3" width="5" style="1" customWidth="1"/>
    <col min="4" max="4" width="4.140625" style="1" customWidth="1"/>
    <col min="5" max="5" width="34.7109375" style="23" customWidth="1"/>
    <col min="6" max="6" width="19.7109375" style="1" customWidth="1"/>
    <col min="7" max="8" width="8.7109375" style="1" customWidth="1"/>
    <col min="9" max="9" width="36.140625" style="1" customWidth="1"/>
    <col min="10" max="10" width="43" style="1" customWidth="1"/>
    <col min="11" max="11" width="15.28515625" style="1" customWidth="1"/>
    <col min="12" max="14" width="9.140625" style="1"/>
    <col min="15" max="15" width="18.5703125" style="51" customWidth="1"/>
    <col min="16" max="16" width="52" style="51" customWidth="1"/>
    <col min="17" max="22" width="9.140625" style="1"/>
    <col min="23" max="23" width="9.140625" style="1" customWidth="1"/>
    <col min="24" max="26" width="9.140625" style="1"/>
    <col min="27" max="27" width="9.42578125" style="1" customWidth="1"/>
    <col min="28" max="34" width="9.140625" style="1"/>
    <col min="35" max="35" width="9.140625" style="1" customWidth="1"/>
    <col min="36" max="16384" width="9.140625" style="1"/>
  </cols>
  <sheetData>
    <row r="1" spans="1:11" x14ac:dyDescent="0.2">
      <c r="A1" s="125"/>
      <c r="B1" s="126"/>
      <c r="C1" s="126"/>
      <c r="D1" s="126"/>
      <c r="E1" s="126"/>
      <c r="F1" s="126"/>
      <c r="G1" s="126"/>
      <c r="H1" s="126"/>
      <c r="I1" s="126"/>
      <c r="J1" s="126"/>
      <c r="K1" s="127"/>
    </row>
    <row r="2" spans="1:11" x14ac:dyDescent="0.2">
      <c r="A2" s="125"/>
      <c r="B2" s="126"/>
      <c r="C2" s="126"/>
      <c r="D2" s="126"/>
      <c r="E2" s="126"/>
      <c r="F2" s="126"/>
      <c r="G2" s="126"/>
      <c r="H2" s="126"/>
      <c r="I2" s="126"/>
      <c r="J2" s="126"/>
      <c r="K2" s="127"/>
    </row>
    <row r="3" spans="1:11" ht="52.5" customHeight="1" x14ac:dyDescent="0.2">
      <c r="A3" s="128" t="s">
        <v>129</v>
      </c>
      <c r="B3" s="128"/>
      <c r="C3" s="128"/>
      <c r="D3" s="128"/>
      <c r="E3" s="128"/>
      <c r="F3" s="128"/>
      <c r="G3" s="128"/>
      <c r="H3" s="128"/>
      <c r="I3" s="128"/>
      <c r="J3" s="128"/>
      <c r="K3" s="128"/>
    </row>
    <row r="4" spans="1:11" x14ac:dyDescent="0.2">
      <c r="A4" s="129" t="s">
        <v>30</v>
      </c>
      <c r="B4" s="129"/>
      <c r="C4" s="129"/>
      <c r="D4" s="129"/>
      <c r="E4" s="130" t="s">
        <v>31</v>
      </c>
      <c r="F4" s="107" t="s">
        <v>32</v>
      </c>
      <c r="G4" s="107" t="s">
        <v>33</v>
      </c>
      <c r="H4" s="107" t="s">
        <v>35</v>
      </c>
      <c r="I4" s="107" t="s">
        <v>34</v>
      </c>
      <c r="J4" s="107" t="s">
        <v>36</v>
      </c>
      <c r="K4" s="107" t="s">
        <v>37</v>
      </c>
    </row>
    <row r="5" spans="1:11" ht="81.75" customHeight="1" x14ac:dyDescent="0.2">
      <c r="A5" s="21" t="s">
        <v>8</v>
      </c>
      <c r="B5" s="21" t="s">
        <v>9</v>
      </c>
      <c r="C5" s="21" t="s">
        <v>10</v>
      </c>
      <c r="D5" s="21" t="s">
        <v>11</v>
      </c>
      <c r="E5" s="130"/>
      <c r="F5" s="107"/>
      <c r="G5" s="107"/>
      <c r="H5" s="107"/>
      <c r="I5" s="107"/>
      <c r="J5" s="107"/>
      <c r="K5" s="107"/>
    </row>
    <row r="6" spans="1:11" x14ac:dyDescent="0.2">
      <c r="A6" s="21">
        <v>65</v>
      </c>
      <c r="B6" s="15">
        <v>1</v>
      </c>
      <c r="C6" s="15"/>
      <c r="D6" s="15"/>
      <c r="E6" s="24"/>
      <c r="F6" s="18"/>
      <c r="G6" s="21"/>
      <c r="H6" s="21"/>
      <c r="I6" s="21"/>
      <c r="J6" s="21"/>
      <c r="K6" s="18"/>
    </row>
    <row r="7" spans="1:11" ht="25.5" x14ac:dyDescent="0.2">
      <c r="A7" s="21">
        <v>65</v>
      </c>
      <c r="B7" s="15">
        <v>1</v>
      </c>
      <c r="C7" s="15"/>
      <c r="D7" s="15"/>
      <c r="E7" s="24" t="s">
        <v>60</v>
      </c>
      <c r="F7" s="22"/>
      <c r="G7" s="21">
        <v>2023</v>
      </c>
      <c r="H7" s="21">
        <v>2022</v>
      </c>
      <c r="I7" s="6"/>
      <c r="J7" s="6"/>
      <c r="K7" s="16"/>
    </row>
    <row r="8" spans="1:11" ht="63.75" x14ac:dyDescent="0.2">
      <c r="A8" s="21">
        <v>65</v>
      </c>
      <c r="B8" s="15">
        <v>1</v>
      </c>
      <c r="C8" s="15">
        <v>0</v>
      </c>
      <c r="D8" s="15">
        <v>9</v>
      </c>
      <c r="E8" s="25" t="s">
        <v>38</v>
      </c>
      <c r="F8" s="22" t="s">
        <v>46</v>
      </c>
      <c r="G8" s="21">
        <v>2023</v>
      </c>
      <c r="H8" s="21">
        <v>2023</v>
      </c>
      <c r="I8" s="21" t="s">
        <v>55</v>
      </c>
      <c r="J8" s="20" t="s">
        <v>72</v>
      </c>
      <c r="K8" s="16"/>
    </row>
    <row r="9" spans="1:11" ht="63.75" x14ac:dyDescent="0.2">
      <c r="A9" s="27">
        <v>65</v>
      </c>
      <c r="B9" s="15">
        <v>1</v>
      </c>
      <c r="C9" s="15">
        <v>0</v>
      </c>
      <c r="D9" s="15">
        <v>5</v>
      </c>
      <c r="E9" s="25" t="s">
        <v>61</v>
      </c>
      <c r="F9" s="25" t="s">
        <v>46</v>
      </c>
      <c r="G9" s="27">
        <v>2023</v>
      </c>
      <c r="H9" s="27">
        <v>2023</v>
      </c>
      <c r="I9" s="27" t="s">
        <v>74</v>
      </c>
      <c r="J9" s="26" t="s">
        <v>73</v>
      </c>
      <c r="K9" s="16"/>
    </row>
    <row r="10" spans="1:11" ht="63.75" x14ac:dyDescent="0.2">
      <c r="A10" s="27">
        <v>65</v>
      </c>
      <c r="B10" s="15">
        <v>1</v>
      </c>
      <c r="C10" s="15">
        <v>9</v>
      </c>
      <c r="D10" s="15">
        <v>9</v>
      </c>
      <c r="E10" s="25" t="s">
        <v>62</v>
      </c>
      <c r="F10" s="25" t="s">
        <v>46</v>
      </c>
      <c r="G10" s="27">
        <v>2023</v>
      </c>
      <c r="H10" s="27">
        <v>2023</v>
      </c>
      <c r="I10" s="27" t="s">
        <v>74</v>
      </c>
      <c r="J10" s="26" t="s">
        <v>75</v>
      </c>
      <c r="K10" s="16"/>
    </row>
    <row r="11" spans="1:11" ht="76.5" x14ac:dyDescent="0.2">
      <c r="A11" s="27">
        <v>65</v>
      </c>
      <c r="B11" s="15">
        <v>1</v>
      </c>
      <c r="C11" s="15">
        <v>1</v>
      </c>
      <c r="D11" s="15">
        <v>0</v>
      </c>
      <c r="E11" s="25" t="s">
        <v>51</v>
      </c>
      <c r="F11" s="25" t="s">
        <v>46</v>
      </c>
      <c r="G11" s="27">
        <v>2023</v>
      </c>
      <c r="H11" s="27">
        <v>2023</v>
      </c>
      <c r="I11" s="27" t="s">
        <v>55</v>
      </c>
      <c r="J11" s="26" t="s">
        <v>83</v>
      </c>
      <c r="K11" s="16"/>
    </row>
    <row r="12" spans="1:11" ht="25.5" x14ac:dyDescent="0.2">
      <c r="A12" s="27">
        <v>65</v>
      </c>
      <c r="B12" s="15">
        <v>2</v>
      </c>
      <c r="C12" s="15"/>
      <c r="D12" s="15"/>
      <c r="E12" s="24" t="s">
        <v>63</v>
      </c>
      <c r="F12" s="25"/>
      <c r="G12" s="27">
        <v>2023</v>
      </c>
      <c r="H12" s="27">
        <v>2023</v>
      </c>
      <c r="I12" s="27"/>
      <c r="J12" s="26"/>
      <c r="K12" s="16"/>
    </row>
    <row r="13" spans="1:11" ht="63.75" x14ac:dyDescent="0.2">
      <c r="A13" s="27">
        <v>65</v>
      </c>
      <c r="B13" s="15">
        <v>2</v>
      </c>
      <c r="C13" s="15">
        <v>0</v>
      </c>
      <c r="D13" s="15">
        <v>1</v>
      </c>
      <c r="E13" s="25" t="s">
        <v>39</v>
      </c>
      <c r="F13" s="25" t="s">
        <v>46</v>
      </c>
      <c r="G13" s="27">
        <v>2023</v>
      </c>
      <c r="H13" s="27">
        <v>2023</v>
      </c>
      <c r="I13" s="27" t="s">
        <v>56</v>
      </c>
      <c r="J13" s="26" t="s">
        <v>56</v>
      </c>
      <c r="K13" s="16"/>
    </row>
    <row r="14" spans="1:11" ht="63.75" x14ac:dyDescent="0.2">
      <c r="A14" s="83">
        <v>65</v>
      </c>
      <c r="B14" s="15">
        <v>2</v>
      </c>
      <c r="C14" s="15">
        <v>0</v>
      </c>
      <c r="D14" s="15">
        <v>9</v>
      </c>
      <c r="E14" s="25" t="s">
        <v>117</v>
      </c>
      <c r="F14" s="25" t="s">
        <v>46</v>
      </c>
      <c r="G14" s="83">
        <v>2023</v>
      </c>
      <c r="H14" s="83">
        <v>2023</v>
      </c>
      <c r="I14" s="83" t="s">
        <v>56</v>
      </c>
      <c r="J14" s="82" t="s">
        <v>56</v>
      </c>
      <c r="K14" s="16"/>
    </row>
    <row r="15" spans="1:11" ht="63.75" x14ac:dyDescent="0.2">
      <c r="A15" s="83">
        <v>65</v>
      </c>
      <c r="B15" s="15">
        <v>2</v>
      </c>
      <c r="C15" s="15">
        <v>1</v>
      </c>
      <c r="D15" s="15">
        <v>0</v>
      </c>
      <c r="E15" s="25" t="s">
        <v>118</v>
      </c>
      <c r="F15" s="25" t="s">
        <v>46</v>
      </c>
      <c r="G15" s="83">
        <v>2023</v>
      </c>
      <c r="H15" s="83">
        <v>2023</v>
      </c>
      <c r="I15" s="83" t="s">
        <v>56</v>
      </c>
      <c r="J15" s="82" t="s">
        <v>56</v>
      </c>
      <c r="K15" s="16"/>
    </row>
    <row r="16" spans="1:11" ht="25.5" x14ac:dyDescent="0.2">
      <c r="A16" s="27">
        <v>65</v>
      </c>
      <c r="B16" s="15">
        <v>3</v>
      </c>
      <c r="C16" s="15"/>
      <c r="D16" s="15"/>
      <c r="E16" s="24" t="s">
        <v>64</v>
      </c>
      <c r="F16" s="25"/>
      <c r="G16" s="27">
        <v>2023</v>
      </c>
      <c r="H16" s="27">
        <v>2023</v>
      </c>
      <c r="I16" s="27"/>
      <c r="J16" s="26"/>
      <c r="K16" s="16"/>
    </row>
    <row r="17" spans="1:16" ht="63.75" x14ac:dyDescent="0.2">
      <c r="A17" s="27">
        <v>65</v>
      </c>
      <c r="B17" s="15">
        <v>3</v>
      </c>
      <c r="C17" s="15">
        <v>0</v>
      </c>
      <c r="D17" s="15">
        <v>20</v>
      </c>
      <c r="E17" s="25" t="s">
        <v>121</v>
      </c>
      <c r="F17" s="25" t="s">
        <v>66</v>
      </c>
      <c r="G17" s="27">
        <v>2023</v>
      </c>
      <c r="H17" s="27">
        <v>2023</v>
      </c>
      <c r="I17" s="27" t="s">
        <v>76</v>
      </c>
      <c r="J17" s="26" t="s">
        <v>65</v>
      </c>
      <c r="K17" s="16"/>
    </row>
    <row r="18" spans="1:16" ht="25.5" x14ac:dyDescent="0.2">
      <c r="A18" s="21">
        <v>65</v>
      </c>
      <c r="B18" s="16">
        <v>4</v>
      </c>
      <c r="C18" s="16"/>
      <c r="D18" s="16"/>
      <c r="E18" s="24" t="s">
        <v>67</v>
      </c>
      <c r="F18" s="22"/>
      <c r="G18" s="21">
        <v>2023</v>
      </c>
      <c r="H18" s="21">
        <v>2023</v>
      </c>
      <c r="I18" s="21"/>
      <c r="J18" s="20"/>
      <c r="K18" s="16"/>
    </row>
    <row r="19" spans="1:16" ht="63.75" x14ac:dyDescent="0.2">
      <c r="A19" s="21">
        <v>65</v>
      </c>
      <c r="B19" s="16">
        <v>4</v>
      </c>
      <c r="C19" s="16">
        <v>0</v>
      </c>
      <c r="D19" s="16">
        <v>1</v>
      </c>
      <c r="E19" s="25" t="s">
        <v>40</v>
      </c>
      <c r="F19" s="18" t="s">
        <v>46</v>
      </c>
      <c r="G19" s="21">
        <v>2023</v>
      </c>
      <c r="H19" s="21">
        <v>2023</v>
      </c>
      <c r="I19" s="28" t="s">
        <v>57</v>
      </c>
      <c r="J19" s="29" t="s">
        <v>57</v>
      </c>
      <c r="K19" s="16"/>
    </row>
    <row r="20" spans="1:16" s="23" customFormat="1" ht="120" customHeight="1" x14ac:dyDescent="0.2">
      <c r="A20" s="21">
        <v>65</v>
      </c>
      <c r="B20" s="16">
        <v>4</v>
      </c>
      <c r="C20" s="16">
        <v>0</v>
      </c>
      <c r="D20" s="16">
        <v>2</v>
      </c>
      <c r="E20" s="25" t="s">
        <v>41</v>
      </c>
      <c r="F20" s="22" t="s">
        <v>46</v>
      </c>
      <c r="G20" s="21">
        <v>2023</v>
      </c>
      <c r="H20" s="21">
        <v>2023</v>
      </c>
      <c r="I20" s="21" t="s">
        <v>58</v>
      </c>
      <c r="J20" s="20" t="s">
        <v>58</v>
      </c>
      <c r="K20" s="30"/>
      <c r="O20" s="51"/>
      <c r="P20" s="51"/>
    </row>
    <row r="21" spans="1:16" s="23" customFormat="1" ht="63.75" x14ac:dyDescent="0.2">
      <c r="A21" s="21">
        <v>65</v>
      </c>
      <c r="B21" s="16">
        <v>4</v>
      </c>
      <c r="C21" s="16">
        <v>0</v>
      </c>
      <c r="D21" s="16">
        <v>5</v>
      </c>
      <c r="E21" s="25" t="s">
        <v>68</v>
      </c>
      <c r="F21" s="18" t="s">
        <v>46</v>
      </c>
      <c r="G21" s="31">
        <v>2023</v>
      </c>
      <c r="H21" s="31">
        <v>2023</v>
      </c>
      <c r="I21" s="32" t="s">
        <v>77</v>
      </c>
      <c r="J21" s="30" t="s">
        <v>77</v>
      </c>
      <c r="K21" s="30"/>
      <c r="O21" s="51"/>
      <c r="P21" s="51"/>
    </row>
    <row r="22" spans="1:16" s="23" customFormat="1" ht="63.75" x14ac:dyDescent="0.2">
      <c r="A22" s="21">
        <v>65</v>
      </c>
      <c r="B22" s="16">
        <v>4</v>
      </c>
      <c r="C22" s="16">
        <v>0</v>
      </c>
      <c r="D22" s="16">
        <v>6</v>
      </c>
      <c r="E22" s="25" t="s">
        <v>69</v>
      </c>
      <c r="F22" s="18" t="s">
        <v>46</v>
      </c>
      <c r="G22" s="21">
        <v>2023</v>
      </c>
      <c r="H22" s="21">
        <v>2023</v>
      </c>
      <c r="I22" s="32" t="s">
        <v>78</v>
      </c>
      <c r="J22" s="30" t="s">
        <v>78</v>
      </c>
      <c r="K22" s="30"/>
      <c r="O22" s="51"/>
      <c r="P22" s="51"/>
    </row>
    <row r="23" spans="1:16" ht="63.75" x14ac:dyDescent="0.2">
      <c r="A23" s="21">
        <v>65</v>
      </c>
      <c r="B23" s="16">
        <v>4</v>
      </c>
      <c r="C23" s="16">
        <v>0</v>
      </c>
      <c r="D23" s="16">
        <v>7</v>
      </c>
      <c r="E23" s="25" t="s">
        <v>50</v>
      </c>
      <c r="F23" s="18" t="s">
        <v>46</v>
      </c>
      <c r="G23" s="21">
        <v>2023</v>
      </c>
      <c r="H23" s="21">
        <v>2023</v>
      </c>
      <c r="I23" s="25" t="s">
        <v>79</v>
      </c>
      <c r="J23" s="16" t="s">
        <v>80</v>
      </c>
      <c r="K23" s="16"/>
    </row>
    <row r="24" spans="1:16" ht="63.75" x14ac:dyDescent="0.2">
      <c r="A24" s="21">
        <v>65</v>
      </c>
      <c r="B24" s="16">
        <v>4</v>
      </c>
      <c r="C24" s="16">
        <v>0</v>
      </c>
      <c r="D24" s="16">
        <v>8</v>
      </c>
      <c r="E24" s="25" t="s">
        <v>42</v>
      </c>
      <c r="F24" s="18" t="s">
        <v>46</v>
      </c>
      <c r="G24" s="21">
        <v>2023</v>
      </c>
      <c r="H24" s="21">
        <v>2023</v>
      </c>
      <c r="I24" s="18" t="s">
        <v>79</v>
      </c>
      <c r="J24" s="18" t="s">
        <v>81</v>
      </c>
      <c r="K24" s="16"/>
    </row>
    <row r="25" spans="1:16" ht="76.5" x14ac:dyDescent="0.2">
      <c r="A25" s="21">
        <v>65</v>
      </c>
      <c r="B25" s="16">
        <v>6</v>
      </c>
      <c r="C25" s="16">
        <v>1</v>
      </c>
      <c r="D25" s="16">
        <v>0</v>
      </c>
      <c r="E25" s="25" t="s">
        <v>51</v>
      </c>
      <c r="F25" s="18" t="s">
        <v>46</v>
      </c>
      <c r="G25" s="16">
        <v>2023</v>
      </c>
      <c r="H25" s="16">
        <v>2023</v>
      </c>
      <c r="I25" s="21" t="s">
        <v>55</v>
      </c>
      <c r="J25" s="20" t="s">
        <v>82</v>
      </c>
      <c r="K25" s="16"/>
    </row>
  </sheetData>
  <mergeCells count="11">
    <mergeCell ref="A1:K1"/>
    <mergeCell ref="A2:K2"/>
    <mergeCell ref="A3:K3"/>
    <mergeCell ref="J4:J5"/>
    <mergeCell ref="K4:K5"/>
    <mergeCell ref="A4:D4"/>
    <mergeCell ref="E4:E5"/>
    <mergeCell ref="F4:F5"/>
    <mergeCell ref="G4:G5"/>
    <mergeCell ref="H4:H5"/>
    <mergeCell ref="I4:I5"/>
  </mergeCells>
  <pageMargins left="0.51181102362204722" right="0.31496062992125984" top="0.15748031496062992" bottom="0.35433070866141736" header="0.11811023622047245" footer="0.11811023622047245"/>
  <pageSetup paperSize="9" scale="7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29"/>
  <sheetViews>
    <sheetView topLeftCell="A16" workbookViewId="0">
      <selection activeCell="K4" sqref="K4:K5"/>
    </sheetView>
  </sheetViews>
  <sheetFormatPr defaultRowHeight="12.75" x14ac:dyDescent="0.2"/>
  <cols>
    <col min="1" max="1" width="4.85546875" style="1" customWidth="1"/>
    <col min="2" max="2" width="8.140625" style="1" customWidth="1"/>
    <col min="3" max="3" width="4.7109375" style="1" customWidth="1"/>
    <col min="4" max="4" width="22.85546875" style="1" customWidth="1"/>
    <col min="5" max="5" width="8.140625" style="1" customWidth="1"/>
    <col min="6" max="6" width="12.85546875" style="1" customWidth="1"/>
    <col min="7" max="7" width="13.5703125" style="1" customWidth="1"/>
    <col min="8" max="8" width="14.140625" style="1" customWidth="1"/>
    <col min="9" max="9" width="11.28515625" style="1" customWidth="1"/>
    <col min="10" max="10" width="10.140625" style="1" customWidth="1"/>
    <col min="11" max="11" width="9.42578125" style="1" customWidth="1"/>
    <col min="12" max="12" width="24" style="1" customWidth="1"/>
    <col min="13" max="16384" width="9.140625" style="1"/>
  </cols>
  <sheetData>
    <row r="2" spans="1:12" ht="28.5" customHeight="1" x14ac:dyDescent="0.2">
      <c r="B2" s="115" t="s">
        <v>130</v>
      </c>
      <c r="C2" s="115"/>
      <c r="D2" s="115"/>
      <c r="E2" s="115"/>
      <c r="F2" s="115"/>
      <c r="G2" s="115"/>
      <c r="H2" s="115"/>
      <c r="I2" s="115"/>
      <c r="J2" s="115"/>
      <c r="K2" s="115"/>
      <c r="L2" s="115"/>
    </row>
    <row r="3" spans="1:12" x14ac:dyDescent="0.2"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</row>
    <row r="4" spans="1:12" ht="25.5" customHeight="1" x14ac:dyDescent="0.2">
      <c r="A4" s="139" t="s">
        <v>7</v>
      </c>
      <c r="B4" s="121"/>
      <c r="C4" s="131" t="s">
        <v>84</v>
      </c>
      <c r="D4" s="133" t="s">
        <v>85</v>
      </c>
      <c r="E4" s="135" t="s">
        <v>86</v>
      </c>
      <c r="F4" s="114" t="s">
        <v>87</v>
      </c>
      <c r="G4" s="114"/>
      <c r="H4" s="114"/>
      <c r="I4" s="137" t="s">
        <v>89</v>
      </c>
      <c r="J4" s="131" t="s">
        <v>90</v>
      </c>
      <c r="K4" s="131" t="s">
        <v>91</v>
      </c>
      <c r="L4" s="131" t="s">
        <v>92</v>
      </c>
    </row>
    <row r="5" spans="1:12" ht="63.75" x14ac:dyDescent="0.2">
      <c r="A5" s="53" t="s">
        <v>8</v>
      </c>
      <c r="B5" s="53" t="s">
        <v>9</v>
      </c>
      <c r="C5" s="132"/>
      <c r="D5" s="134"/>
      <c r="E5" s="136"/>
      <c r="F5" s="53" t="s">
        <v>93</v>
      </c>
      <c r="G5" s="53" t="s">
        <v>94</v>
      </c>
      <c r="H5" s="53" t="s">
        <v>95</v>
      </c>
      <c r="I5" s="138"/>
      <c r="J5" s="132"/>
      <c r="K5" s="132"/>
      <c r="L5" s="132"/>
    </row>
    <row r="6" spans="1:12" x14ac:dyDescent="0.2">
      <c r="A6" s="53">
        <v>1</v>
      </c>
      <c r="B6" s="53">
        <v>2</v>
      </c>
      <c r="C6" s="53">
        <v>3</v>
      </c>
      <c r="D6" s="59">
        <v>4</v>
      </c>
      <c r="E6" s="53">
        <v>5</v>
      </c>
      <c r="F6" s="53">
        <v>6</v>
      </c>
      <c r="G6" s="53">
        <v>7</v>
      </c>
      <c r="H6" s="53">
        <v>8</v>
      </c>
      <c r="I6" s="69">
        <v>9</v>
      </c>
      <c r="J6" s="53">
        <v>10</v>
      </c>
      <c r="K6" s="53">
        <v>11</v>
      </c>
      <c r="L6" s="53">
        <v>12</v>
      </c>
    </row>
    <row r="7" spans="1:12" ht="55.5" customHeight="1" x14ac:dyDescent="0.2">
      <c r="A7" s="54">
        <v>65</v>
      </c>
      <c r="B7" s="54">
        <v>1</v>
      </c>
      <c r="C7" s="55">
        <v>1</v>
      </c>
      <c r="D7" s="76" t="s">
        <v>103</v>
      </c>
      <c r="E7" s="55" t="s">
        <v>88</v>
      </c>
      <c r="F7" s="61">
        <v>30</v>
      </c>
      <c r="G7" s="61">
        <v>29</v>
      </c>
      <c r="H7" s="55">
        <v>20</v>
      </c>
      <c r="I7" s="67">
        <v>-9</v>
      </c>
      <c r="J7" s="78">
        <f>H7/G7*100</f>
        <v>68.965517241379317</v>
      </c>
      <c r="K7" s="78">
        <f>H7/F7</f>
        <v>0.66666666666666663</v>
      </c>
      <c r="L7" s="53" t="s">
        <v>113</v>
      </c>
    </row>
    <row r="8" spans="1:12" ht="72.75" customHeight="1" x14ac:dyDescent="0.2">
      <c r="A8" s="54"/>
      <c r="B8" s="54"/>
      <c r="C8" s="55">
        <v>2</v>
      </c>
      <c r="D8" s="76" t="s">
        <v>104</v>
      </c>
      <c r="E8" s="55" t="s">
        <v>111</v>
      </c>
      <c r="F8" s="61">
        <v>0</v>
      </c>
      <c r="G8" s="61">
        <v>0</v>
      </c>
      <c r="H8" s="56">
        <v>0</v>
      </c>
      <c r="I8" s="68">
        <v>0</v>
      </c>
      <c r="J8" s="78">
        <v>0</v>
      </c>
      <c r="K8" s="78">
        <v>1</v>
      </c>
      <c r="L8" s="53" t="s">
        <v>113</v>
      </c>
    </row>
    <row r="9" spans="1:12" ht="46.5" customHeight="1" x14ac:dyDescent="0.2">
      <c r="A9" s="54"/>
      <c r="B9" s="54"/>
      <c r="C9" s="55">
        <v>3</v>
      </c>
      <c r="D9" s="76" t="s">
        <v>102</v>
      </c>
      <c r="E9" s="55" t="s">
        <v>88</v>
      </c>
      <c r="F9" s="61">
        <v>63</v>
      </c>
      <c r="G9" s="61">
        <v>61</v>
      </c>
      <c r="H9" s="55">
        <v>70</v>
      </c>
      <c r="I9" s="68">
        <v>9</v>
      </c>
      <c r="J9" s="78">
        <f>H9/G9*100</f>
        <v>114.75409836065573</v>
      </c>
      <c r="K9" s="78">
        <f>H9/F9</f>
        <v>1.1111111111111112</v>
      </c>
      <c r="L9" s="53" t="s">
        <v>114</v>
      </c>
    </row>
    <row r="10" spans="1:12" ht="38.25" x14ac:dyDescent="0.2">
      <c r="A10" s="54">
        <v>65</v>
      </c>
      <c r="B10" s="54">
        <v>2</v>
      </c>
      <c r="C10" s="55">
        <v>1</v>
      </c>
      <c r="D10" s="60" t="s">
        <v>101</v>
      </c>
      <c r="E10" s="58" t="s">
        <v>88</v>
      </c>
      <c r="F10" s="77">
        <v>30</v>
      </c>
      <c r="G10" s="77">
        <v>29</v>
      </c>
      <c r="H10" s="77">
        <v>20</v>
      </c>
      <c r="I10" s="56">
        <v>-9</v>
      </c>
      <c r="J10" s="78">
        <f>H10/G10*100</f>
        <v>68.965517241379317</v>
      </c>
      <c r="K10" s="78">
        <f>H10/F10</f>
        <v>0.66666666666666663</v>
      </c>
      <c r="L10" s="53" t="s">
        <v>113</v>
      </c>
    </row>
    <row r="11" spans="1:12" ht="76.5" x14ac:dyDescent="0.2">
      <c r="A11" s="54"/>
      <c r="B11" s="54"/>
      <c r="C11" s="55">
        <v>2</v>
      </c>
      <c r="D11" s="60" t="s">
        <v>105</v>
      </c>
      <c r="E11" s="53" t="s">
        <v>86</v>
      </c>
      <c r="F11" s="56">
        <v>5</v>
      </c>
      <c r="G11" s="56">
        <v>4</v>
      </c>
      <c r="H11" s="56">
        <v>5</v>
      </c>
      <c r="I11" s="56">
        <v>1</v>
      </c>
      <c r="J11" s="78">
        <f>H11/G11*100</f>
        <v>125</v>
      </c>
      <c r="K11" s="79">
        <f>H11/F11</f>
        <v>1</v>
      </c>
      <c r="L11" s="53" t="s">
        <v>115</v>
      </c>
    </row>
    <row r="12" spans="1:12" ht="22.5" customHeight="1" x14ac:dyDescent="0.2">
      <c r="A12" s="54"/>
      <c r="B12" s="70"/>
      <c r="C12" s="71">
        <v>3</v>
      </c>
      <c r="D12" s="75" t="s">
        <v>102</v>
      </c>
      <c r="E12" s="71" t="s">
        <v>88</v>
      </c>
      <c r="F12" s="71">
        <v>40</v>
      </c>
      <c r="G12" s="71">
        <v>37</v>
      </c>
      <c r="H12" s="71">
        <v>70</v>
      </c>
      <c r="I12" s="56">
        <v>33</v>
      </c>
      <c r="J12" s="78">
        <f>H12/G12*100</f>
        <v>189.18918918918919</v>
      </c>
      <c r="K12" s="78">
        <f>H12/F12</f>
        <v>1.75</v>
      </c>
      <c r="L12" s="53" t="s">
        <v>114</v>
      </c>
    </row>
    <row r="13" spans="1:12" ht="140.25" x14ac:dyDescent="0.2">
      <c r="A13" s="73"/>
      <c r="B13" s="54"/>
      <c r="C13" s="55">
        <v>4</v>
      </c>
      <c r="D13" s="60" t="s">
        <v>106</v>
      </c>
      <c r="E13" s="55" t="s">
        <v>88</v>
      </c>
      <c r="F13" s="53">
        <v>10</v>
      </c>
      <c r="G13" s="53">
        <v>10</v>
      </c>
      <c r="H13" s="53">
        <v>7</v>
      </c>
      <c r="I13" s="68">
        <v>-3</v>
      </c>
      <c r="J13" s="78">
        <f>H13/G13*100</f>
        <v>70</v>
      </c>
      <c r="K13" s="78">
        <f>H13/F13</f>
        <v>0.7</v>
      </c>
      <c r="L13" s="53" t="s">
        <v>113</v>
      </c>
    </row>
    <row r="14" spans="1:12" ht="89.25" x14ac:dyDescent="0.2">
      <c r="A14" s="74">
        <v>65</v>
      </c>
      <c r="B14" s="54">
        <v>3</v>
      </c>
      <c r="C14" s="55">
        <v>1</v>
      </c>
      <c r="D14" s="72" t="s">
        <v>107</v>
      </c>
      <c r="E14" s="55" t="s">
        <v>88</v>
      </c>
      <c r="F14" s="53">
        <v>0</v>
      </c>
      <c r="G14" s="53">
        <v>0</v>
      </c>
      <c r="H14" s="53">
        <v>0</v>
      </c>
      <c r="I14" s="68">
        <v>0</v>
      </c>
      <c r="J14" s="57">
        <v>0</v>
      </c>
      <c r="K14" s="78">
        <v>1</v>
      </c>
      <c r="L14" s="53" t="s">
        <v>113</v>
      </c>
    </row>
    <row r="15" spans="1:12" ht="53.25" customHeight="1" x14ac:dyDescent="0.2">
      <c r="A15" s="73"/>
      <c r="B15" s="54"/>
      <c r="C15" s="55">
        <v>2</v>
      </c>
      <c r="D15" s="72" t="s">
        <v>108</v>
      </c>
      <c r="E15" s="55" t="s">
        <v>112</v>
      </c>
      <c r="F15" s="55">
        <v>9</v>
      </c>
      <c r="G15" s="55">
        <v>9</v>
      </c>
      <c r="H15" s="55">
        <v>9</v>
      </c>
      <c r="I15" s="68">
        <v>0</v>
      </c>
      <c r="J15" s="57">
        <v>0</v>
      </c>
      <c r="K15" s="78">
        <v>1</v>
      </c>
      <c r="L15" s="53" t="s">
        <v>113</v>
      </c>
    </row>
    <row r="16" spans="1:12" ht="42" customHeight="1" x14ac:dyDescent="0.2">
      <c r="A16" s="73">
        <v>65</v>
      </c>
      <c r="B16" s="54">
        <v>4</v>
      </c>
      <c r="C16" s="55">
        <v>1</v>
      </c>
      <c r="D16" s="52" t="s">
        <v>109</v>
      </c>
      <c r="E16" s="55" t="s">
        <v>112</v>
      </c>
      <c r="F16" s="55">
        <v>24</v>
      </c>
      <c r="G16" s="55">
        <v>24</v>
      </c>
      <c r="H16" s="55">
        <v>24</v>
      </c>
      <c r="I16" s="68">
        <v>0</v>
      </c>
      <c r="J16" s="57">
        <v>0</v>
      </c>
      <c r="K16" s="78">
        <v>1</v>
      </c>
      <c r="L16" s="53" t="s">
        <v>113</v>
      </c>
    </row>
    <row r="17" spans="1:12" ht="38.25" x14ac:dyDescent="0.2">
      <c r="A17" s="73">
        <v>65</v>
      </c>
      <c r="B17" s="54">
        <v>5</v>
      </c>
      <c r="C17" s="55">
        <v>1</v>
      </c>
      <c r="D17" s="52" t="s">
        <v>110</v>
      </c>
      <c r="E17" s="55" t="s">
        <v>88</v>
      </c>
      <c r="F17" s="55">
        <v>52</v>
      </c>
      <c r="G17" s="55">
        <v>63</v>
      </c>
      <c r="H17" s="55">
        <v>63</v>
      </c>
      <c r="I17" s="68">
        <v>0</v>
      </c>
      <c r="J17" s="57">
        <v>0</v>
      </c>
      <c r="K17" s="78">
        <f>H17/F17</f>
        <v>1.2115384615384615</v>
      </c>
      <c r="L17" s="53" t="s">
        <v>113</v>
      </c>
    </row>
    <row r="26" spans="1:12" ht="21.75" customHeight="1" x14ac:dyDescent="0.2"/>
    <row r="27" spans="1:12" ht="18.75" customHeight="1" x14ac:dyDescent="0.2"/>
    <row r="28" spans="1:12" ht="18" customHeight="1" x14ac:dyDescent="0.2"/>
    <row r="29" spans="1:12" ht="31.5" customHeight="1" x14ac:dyDescent="0.2"/>
  </sheetData>
  <mergeCells count="10">
    <mergeCell ref="B2:L2"/>
    <mergeCell ref="C4:C5"/>
    <mergeCell ref="D4:D5"/>
    <mergeCell ref="E4:E5"/>
    <mergeCell ref="F4:H4"/>
    <mergeCell ref="I4:I5"/>
    <mergeCell ref="J4:J5"/>
    <mergeCell ref="K4:K5"/>
    <mergeCell ref="A4:B4"/>
    <mergeCell ref="L4:L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1"/>
  <sheetViews>
    <sheetView tabSelected="1" workbookViewId="0">
      <selection activeCell="C14" sqref="C14"/>
    </sheetView>
  </sheetViews>
  <sheetFormatPr defaultRowHeight="12.75" x14ac:dyDescent="0.2"/>
  <cols>
    <col min="1" max="1" width="27.7109375" customWidth="1"/>
    <col min="2" max="2" width="25.42578125" customWidth="1"/>
    <col min="3" max="3" width="29.5703125" customWidth="1"/>
    <col min="4" max="4" width="37" customWidth="1"/>
    <col min="5" max="5" width="27.85546875" customWidth="1"/>
  </cols>
  <sheetData>
    <row r="2" spans="1:10" x14ac:dyDescent="0.2">
      <c r="A2" s="62" t="s">
        <v>96</v>
      </c>
      <c r="B2" s="63"/>
      <c r="C2" s="63"/>
      <c r="D2" s="63"/>
      <c r="E2" s="63"/>
      <c r="F2" s="63"/>
      <c r="G2" s="63"/>
      <c r="H2" s="63"/>
      <c r="I2" s="63"/>
      <c r="J2" s="63"/>
    </row>
    <row r="4" spans="1:10" ht="31.5" x14ac:dyDescent="0.2">
      <c r="A4" s="64" t="s">
        <v>84</v>
      </c>
      <c r="B4" s="64" t="s">
        <v>97</v>
      </c>
      <c r="C4" s="64" t="s">
        <v>98</v>
      </c>
      <c r="D4" s="64" t="s">
        <v>99</v>
      </c>
      <c r="E4" s="64" t="s">
        <v>100</v>
      </c>
    </row>
    <row r="5" spans="1:10" x14ac:dyDescent="0.2">
      <c r="A5" s="65"/>
      <c r="B5" s="65"/>
      <c r="C5" s="65"/>
      <c r="D5" s="65"/>
      <c r="E5" s="65"/>
    </row>
    <row r="6" spans="1:10" x14ac:dyDescent="0.2">
      <c r="A6" s="65"/>
      <c r="B6" s="65"/>
      <c r="C6" s="65"/>
      <c r="D6" s="65"/>
      <c r="E6" s="65"/>
    </row>
    <row r="7" spans="1:10" x14ac:dyDescent="0.2">
      <c r="A7" s="65"/>
      <c r="B7" s="65"/>
      <c r="C7" s="65"/>
      <c r="D7" s="65"/>
      <c r="E7" s="65"/>
    </row>
    <row r="8" spans="1:10" x14ac:dyDescent="0.2">
      <c r="A8" s="65"/>
      <c r="B8" s="65"/>
      <c r="C8" s="65"/>
      <c r="D8" s="65"/>
      <c r="E8" s="65"/>
    </row>
    <row r="9" spans="1:10" x14ac:dyDescent="0.2">
      <c r="A9" s="65"/>
      <c r="B9" s="65"/>
      <c r="C9" s="65"/>
      <c r="D9" s="65"/>
      <c r="E9" s="65"/>
    </row>
    <row r="10" spans="1:10" x14ac:dyDescent="0.2">
      <c r="A10" s="66"/>
      <c r="B10" s="66"/>
      <c r="C10" s="66"/>
      <c r="D10" s="66"/>
      <c r="E10" s="66"/>
    </row>
    <row r="11" spans="1:10" x14ac:dyDescent="0.2">
      <c r="A11" s="66"/>
      <c r="B11" s="66"/>
      <c r="C11" s="66"/>
      <c r="D11" s="66"/>
      <c r="E11" s="66"/>
    </row>
  </sheetData>
  <hyperlinks>
    <hyperlink ref="A2" r:id="rId1" display="consultantplus://offline/ref=81C534AC1618B38338B7138DDEB14344F59B417381706259B468524054C32ECBB30FCA5546109B5D4A4FBD6DK2O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4</vt:i4>
      </vt:variant>
    </vt:vector>
  </HeadingPairs>
  <TitlesOfParts>
    <vt:vector size="9" baseType="lpstr">
      <vt:lpstr>Форма 1</vt:lpstr>
      <vt:lpstr>форма 2</vt:lpstr>
      <vt:lpstr>форма 3</vt:lpstr>
      <vt:lpstr>Форма 4</vt:lpstr>
      <vt:lpstr>Форма 6</vt:lpstr>
      <vt:lpstr>'Форма 1'!Заголовки_для_печати</vt:lpstr>
      <vt:lpstr>'форма 3'!Заголовки_для_печати</vt:lpstr>
      <vt:lpstr>'Форма 1'!Область_печати</vt:lpstr>
      <vt:lpstr>'форма 3'!Область_печати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 Н. Бобрешева</dc:creator>
  <dc:description>POI HSSF rep:2.52.0.105</dc:description>
  <cp:lastModifiedBy>Алёна Лу</cp:lastModifiedBy>
  <cp:lastPrinted>2021-06-16T10:29:09Z</cp:lastPrinted>
  <dcterms:created xsi:type="dcterms:W3CDTF">2021-04-27T04:20:55Z</dcterms:created>
  <dcterms:modified xsi:type="dcterms:W3CDTF">2024-07-29T09:40:46Z</dcterms:modified>
</cp:coreProperties>
</file>