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Форма 1" sheetId="1" r:id="rId1"/>
    <sheet name="форма 2" sheetId="2" r:id="rId2"/>
    <sheet name="форма 3" sheetId="3" r:id="rId3"/>
    <sheet name="форма 4" sheetId="4" r:id="rId4"/>
    <sheet name="форма 5" sheetId="5" r:id="rId5"/>
    <sheet name="форма 6" sheetId="7" r:id="rId6"/>
    <sheet name="оценка программы" sheetId="6" r:id="rId7"/>
  </sheets>
  <definedNames>
    <definedName name="APPT" localSheetId="0">'Форма 1'!#REF!</definedName>
    <definedName name="FIO" localSheetId="0">'Форма 1'!#REF!</definedName>
    <definedName name="LAST_CELL" localSheetId="0">'Форма 1'!$P$34</definedName>
    <definedName name="SIGN" localSheetId="0">'Форма 1'!#REF!</definedName>
    <definedName name="_xlnm.Print_Titles" localSheetId="0">'Форма 1'!$4:$5</definedName>
    <definedName name="_xlnm.Print_Titles" localSheetId="2">'форма 3'!$4:$5</definedName>
    <definedName name="_xlnm.Print_Titles" localSheetId="3">'форма 4'!$2:$4</definedName>
    <definedName name="_xlnm.Print_Titles" localSheetId="4">'форма 5'!$4:$5</definedName>
    <definedName name="_xlnm.Print_Area" localSheetId="3">'форма 4'!$A$1:$O$22</definedName>
  </definedNames>
  <calcPr calcId="125725"/>
</workbook>
</file>

<file path=xl/calcChain.xml><?xml version="1.0" encoding="utf-8"?>
<calcChain xmlns="http://schemas.openxmlformats.org/spreadsheetml/2006/main">
  <c r="H7" i="6"/>
  <c r="H8"/>
  <c r="H9"/>
  <c r="H11"/>
  <c r="H12"/>
  <c r="H13"/>
  <c r="H14"/>
  <c r="H15"/>
  <c r="H16"/>
  <c r="H17"/>
  <c r="H18"/>
  <c r="H20"/>
  <c r="H21"/>
  <c r="H22"/>
  <c r="H23"/>
  <c r="F9" i="2"/>
  <c r="E9"/>
  <c r="F10"/>
  <c r="E10"/>
  <c r="M6" i="1"/>
  <c r="L6"/>
  <c r="M10"/>
  <c r="L10"/>
  <c r="N28"/>
  <c r="N26"/>
  <c r="N25"/>
  <c r="N24"/>
  <c r="N23"/>
  <c r="N22"/>
  <c r="N18"/>
  <c r="M7"/>
  <c r="L7"/>
  <c r="I7" i="5" l="1"/>
  <c r="J7"/>
  <c r="K7"/>
  <c r="I8"/>
  <c r="J8"/>
  <c r="I9"/>
  <c r="J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J6"/>
  <c r="I6"/>
  <c r="J6" i="4" l="1"/>
  <c r="F11" i="2"/>
  <c r="F12"/>
  <c r="E12"/>
  <c r="E11"/>
  <c r="N30" i="1"/>
  <c r="N29" l="1"/>
  <c r="N27"/>
  <c r="N21"/>
  <c r="N20"/>
  <c r="N17"/>
  <c r="N16"/>
  <c r="N15"/>
  <c r="N19"/>
  <c r="J8" i="4" l="1"/>
  <c r="F7" i="2" l="1"/>
  <c r="E7"/>
  <c r="F25"/>
  <c r="E25"/>
  <c r="G15"/>
  <c r="M31" i="1" l="1"/>
  <c r="L31"/>
  <c r="N8" l="1"/>
  <c r="N9" l="1"/>
  <c r="N33"/>
  <c r="H6" i="6"/>
  <c r="H24" s="1"/>
  <c r="H25" s="1"/>
  <c r="G28" i="2" l="1"/>
  <c r="F19"/>
  <c r="E19"/>
  <c r="G24"/>
  <c r="G22"/>
  <c r="G21"/>
  <c r="N32" i="1"/>
  <c r="N14"/>
  <c r="G19" i="2" l="1"/>
  <c r="N10" i="1" l="1"/>
  <c r="N8" i="4" l="1"/>
  <c r="G27" i="2"/>
  <c r="F13"/>
  <c r="E13"/>
  <c r="N31" i="1"/>
  <c r="N13"/>
  <c r="N12"/>
  <c r="N11"/>
  <c r="G10" i="2" l="1"/>
  <c r="G25"/>
  <c r="G12"/>
  <c r="G13"/>
  <c r="G9"/>
  <c r="G7" l="1"/>
  <c r="N6" i="1"/>
  <c r="N7"/>
</calcChain>
</file>

<file path=xl/sharedStrings.xml><?xml version="1.0" encoding="utf-8"?>
<sst xmlns="http://schemas.openxmlformats.org/spreadsheetml/2006/main" count="472" uniqueCount="215">
  <si>
    <t>907</t>
  </si>
  <si>
    <t>610</t>
  </si>
  <si>
    <t>Коды аналитической программной классификации</t>
  </si>
  <si>
    <t>МП</t>
  </si>
  <si>
    <t>Пп</t>
  </si>
  <si>
    <t>ОМ</t>
  </si>
  <si>
    <t>М</t>
  </si>
  <si>
    <t>Код бюджетной классификации</t>
  </si>
  <si>
    <t>в том числе:</t>
  </si>
  <si>
    <t>собственные средства</t>
  </si>
  <si>
    <t>средства бюджетов сельских поселений</t>
  </si>
  <si>
    <t>Всего</t>
  </si>
  <si>
    <t xml:space="preserve"> средства из бюджета Томской области</t>
  </si>
  <si>
    <t>Отношение фактических расходов к оценке расходов, %</t>
  </si>
  <si>
    <t>Наименование подпрограммы, основного мероприятия, мероприятия (муниципальной услуги)</t>
  </si>
  <si>
    <t>Наименование показателя, характеризующего объем услуги (работы)</t>
  </si>
  <si>
    <t>Единица измерения объема муниципальной  услуги</t>
  </si>
  <si>
    <t>Значение показателя объема муниципальной услуги</t>
  </si>
  <si>
    <t>Расходы бюджета муниципального образования на оказание муниципальной услуги (выполнение работы), тыс. рублей</t>
  </si>
  <si>
    <t>план</t>
  </si>
  <si>
    <t>факт</t>
  </si>
  <si>
    <t>относительное отклонение, %</t>
  </si>
  <si>
    <t>План на отчетный год</t>
  </si>
  <si>
    <t>-</t>
  </si>
  <si>
    <t>%</t>
  </si>
  <si>
    <t>№ п/п</t>
  </si>
  <si>
    <t>Наименование целевого показателя (индикатора)</t>
  </si>
  <si>
    <t>Единица измерения</t>
  </si>
  <si>
    <t>Значения целевого показателя (индикатора)</t>
  </si>
  <si>
    <t xml:space="preserve">Абсолютное отклонение факта от плана </t>
  </si>
  <si>
    <t>Относительное отклонение факта от плана, в %</t>
  </si>
  <si>
    <t>Темп роста к уровню прошлого года, %</t>
  </si>
  <si>
    <t>Обоснование отклонений значений целевого показателя (индикатора) на конец отчетного периода</t>
  </si>
  <si>
    <t>факт на начало отчетного периода (за прошлый год)</t>
  </si>
  <si>
    <t>план на конец отчетного (текущего) года</t>
  </si>
  <si>
    <t>факт на конец отчетного периода</t>
  </si>
  <si>
    <t>ед.</t>
  </si>
  <si>
    <t>Код аналитической программной классификации</t>
  </si>
  <si>
    <t>Ответственный исполнитель подпрограммы, основного мероприятия, мероприятия</t>
  </si>
  <si>
    <t xml:space="preserve">Срок выполнения плановый </t>
  </si>
  <si>
    <t>Ожидаемый непосредственный результат</t>
  </si>
  <si>
    <t>Срок выполнения фактический</t>
  </si>
  <si>
    <t>Достигнутый результат</t>
  </si>
  <si>
    <t>Проблемы, возникшие в ходе реализации мероприятия</t>
  </si>
  <si>
    <t>для целевых показателей (индикаторов), желаемой тенденцией развития которых является увеличение значений</t>
  </si>
  <si>
    <t>Финансовое обеспечение деятельности финансовых органов муниципального образования</t>
  </si>
  <si>
    <t>тыс. рублей</t>
  </si>
  <si>
    <t>Сумма</t>
  </si>
  <si>
    <t>∑Cel</t>
  </si>
  <si>
    <t>средства из бюджета Томской области</t>
  </si>
  <si>
    <t>средства бюджетов других уровней бюджетной системы РФ</t>
  </si>
  <si>
    <t>Количество мероприятий</t>
  </si>
  <si>
    <t>Наименование подпрограммы, основного мероприятия, мероприятия</t>
  </si>
  <si>
    <t>Наименование муниципальной программы, подпрограммы, основного мероприятия, меропрития</t>
  </si>
  <si>
    <t>Ответственный исполнитель, соисполнитель</t>
  </si>
  <si>
    <t>ГРБС</t>
  </si>
  <si>
    <t>Рз</t>
  </si>
  <si>
    <t>Пр</t>
  </si>
  <si>
    <t>ЦС</t>
  </si>
  <si>
    <t>ВР</t>
  </si>
  <si>
    <t>Расходы бюджета муниципального образования, тыс.рублей</t>
  </si>
  <si>
    <t>Кассовые расходы,%</t>
  </si>
  <si>
    <t>План на отчетный период</t>
  </si>
  <si>
    <t>Кассовое исполнение на конец отчетного периода</t>
  </si>
  <si>
    <t>к плану на отчетный год</t>
  </si>
  <si>
    <t xml:space="preserve">Отдел культуры спорта и молодежной политики </t>
  </si>
  <si>
    <t>01</t>
  </si>
  <si>
    <t>07</t>
  </si>
  <si>
    <t>03</t>
  </si>
  <si>
    <t>Наименование муниципальной программы, подпрограммы</t>
  </si>
  <si>
    <t>Оценка расходов,тыс. рублей</t>
  </si>
  <si>
    <t>Оценка расходов согласно муниципальной программе</t>
  </si>
  <si>
    <t>Фактические расходы на отчетную дату</t>
  </si>
  <si>
    <t>Источник финансирования</t>
  </si>
  <si>
    <t>0</t>
  </si>
  <si>
    <r>
      <t xml:space="preserve">Начальник Отдела культуры,       ______________________/ </t>
    </r>
    <r>
      <rPr>
        <u/>
        <sz val="12"/>
        <color theme="1"/>
        <rFont val="Times New Roman"/>
        <family val="1"/>
        <charset val="204"/>
      </rPr>
      <t xml:space="preserve">            Тимонова Е.В.           </t>
    </r>
    <r>
      <rPr>
        <sz val="12"/>
        <color theme="1"/>
        <rFont val="Times New Roman"/>
        <family val="1"/>
        <charset val="204"/>
      </rPr>
      <t>/</t>
    </r>
  </si>
  <si>
    <t>спорта и молодежной политики</t>
  </si>
  <si>
    <r>
      <t>Исполнитель вед.экономист        _____________________/</t>
    </r>
    <r>
      <rPr>
        <u/>
        <sz val="12"/>
        <color theme="1"/>
        <rFont val="Times New Roman"/>
        <family val="1"/>
        <charset val="204"/>
      </rPr>
      <t xml:space="preserve">             Складнова Н.В.          </t>
    </r>
    <r>
      <rPr>
        <sz val="12"/>
        <color theme="1"/>
        <rFont val="Times New Roman"/>
        <family val="1"/>
        <charset val="204"/>
      </rPr>
      <t>/</t>
    </r>
  </si>
  <si>
    <t>к плану на отчетный период</t>
  </si>
  <si>
    <t>Степень достижения планового значения каждого целевого показателя (индикатора) муниципальной программы за 2023 год, Cel</t>
  </si>
  <si>
    <t>Оценка степени достижения целей и решения задач муниципальной программы (Cel)</t>
  </si>
  <si>
    <t>Оценка степени соответствия запланированному уровню затрат и эффективности использования средств местного бюджета муниципальной программы (Fin)</t>
  </si>
  <si>
    <t>Оценка степени реализации мероприятий муниципальной программы (Mer)</t>
  </si>
  <si>
    <t>Комплексная оценка эффективности реализации муниципальной программы (O)</t>
  </si>
  <si>
    <t>Вид правового акта</t>
  </si>
  <si>
    <t>Дата принятия</t>
  </si>
  <si>
    <t>Номер</t>
  </si>
  <si>
    <t xml:space="preserve">Суть изменений </t>
  </si>
  <si>
    <t>Кадровое обеспечение сферы физичекой культуры и спорта</t>
  </si>
  <si>
    <t>Создание условий для предоставления услуг дополнительного образования детей по физкультурно-спортивной направленности</t>
  </si>
  <si>
    <t>Содержание спортивного комплекса "Обь"</t>
  </si>
  <si>
    <t>903</t>
  </si>
  <si>
    <t>6200100001</t>
  </si>
  <si>
    <t>Отдел образования</t>
  </si>
  <si>
    <t>11</t>
  </si>
  <si>
    <t>6200100002</t>
  </si>
  <si>
    <t>Популяризация физической культуры и занятием спортом</t>
  </si>
  <si>
    <t>Организация и проведение спортивных мероприятий среди детей и подростков района (зимняя и летняя спартакиада)</t>
  </si>
  <si>
    <t>Проведение районного спортивного праздника "Лыжня зовет"</t>
  </si>
  <si>
    <t>Проведение районного спортивного праздника "День физкультурника"</t>
  </si>
  <si>
    <t>Первенство на Кубок Главы района по самбо</t>
  </si>
  <si>
    <t>Проведение спортивного мероприятия "Кросс нации"</t>
  </si>
  <si>
    <t>Содержание проката коньков на стадионе "Геолог"</t>
  </si>
  <si>
    <t>Обеспечение участия спортивных сборных команд района в официальных региональных спортивных, физкультурных мероприятиях, проводимых на территории Томской области</t>
  </si>
  <si>
    <t>Создание условий для эффективного функционирования спортивных объектов на территории Александровского района</t>
  </si>
  <si>
    <t>Проведение акарицидной обработки территорий учреждений физической культуры и спорта</t>
  </si>
  <si>
    <t>Создание условий для эффективного функционирования спортивных объектов на территории Александровского сельского поселения</t>
  </si>
  <si>
    <t>Финансовое обеспечение мероприятий, направленных на обслуживание населения в сфере физической культуры и спорта</t>
  </si>
  <si>
    <t>6200200001</t>
  </si>
  <si>
    <t>6200200002</t>
  </si>
  <si>
    <t>6200200003</t>
  </si>
  <si>
    <t>6200200004</t>
  </si>
  <si>
    <t>6200200005</t>
  </si>
  <si>
    <t>6200200011</t>
  </si>
  <si>
    <t>6200200015</t>
  </si>
  <si>
    <t>6200200016</t>
  </si>
  <si>
    <t>Проведение районных летних сельских спортивных игр "Стадион для всех"</t>
  </si>
  <si>
    <t>6200200020</t>
  </si>
  <si>
    <t>6200200019</t>
  </si>
  <si>
    <t>6200240320</t>
  </si>
  <si>
    <t>6200271161</t>
  </si>
  <si>
    <t>6200299161</t>
  </si>
  <si>
    <t>Р</t>
  </si>
  <si>
    <t>Спорт-норма жизни</t>
  </si>
  <si>
    <t>Обеспечение условий для развития физической культуры и массового спорта</t>
  </si>
  <si>
    <t>Приобретение оборудования для малобюджетных спортивных площадок по месту жительства и учебы на территории Томской области</t>
  </si>
  <si>
    <t>02</t>
  </si>
  <si>
    <t>620Р540008</t>
  </si>
  <si>
    <t>620Р540006</t>
  </si>
  <si>
    <t>Кадровое обеспечение сферы физической культуры и спорта</t>
  </si>
  <si>
    <t>Реализация дополнительных общеразвивающих программ в области физической культуры и спорта</t>
  </si>
  <si>
    <t>Количество обучающихся</t>
  </si>
  <si>
    <t>чел.</t>
  </si>
  <si>
    <t xml:space="preserve">Организация и проведение муниципальных официальных спортивных и физкультурных (физкультурно-оздоровительных) мероприятий </t>
  </si>
  <si>
    <t>Количество построенных и отремонтированных спортивных объектов в Александровском районе</t>
  </si>
  <si>
    <t>Процент обеспеченности необходимым инвентарём и оборудованием спортивных объектов Александровского района</t>
  </si>
  <si>
    <t>Количество инструкторов повысивших квалификационный уровень</t>
  </si>
  <si>
    <t>Количество проведенных тренировочных сборов</t>
  </si>
  <si>
    <t>Количество призовых мест на соревнованиях областного уровня</t>
  </si>
  <si>
    <t>Количество человек регулярно занимающихся физической культурой и спортом</t>
  </si>
  <si>
    <t>Численность обучающихся в учреждениях дополнительного образования в сфере физической культуры и спорта</t>
  </si>
  <si>
    <t>Количество проведенных на территории Александровского района массовых спортивных мероприятий</t>
  </si>
  <si>
    <t>Единовременная пропускная способность (ЕПС) спортивных объектов</t>
  </si>
  <si>
    <t>Уровень обеспеченности граждан спортивными сооружениями исходя из единовременной пропускной способности объектов спорта</t>
  </si>
  <si>
    <t>Доля детей и молодежи (возраст 3-29 лет), систематически занимающихся физической культурой и спортом, в общей численности детей и молодежи</t>
  </si>
  <si>
    <t>Доля граждан среднего возраста (женщины: 30-54; мужчины: 30-59 лет), систематически занимающихся физической культурой и спортом, в общей численности граждан среднего возраста</t>
  </si>
  <si>
    <t>Доля граждан старшего возраста (женщины: 55-79; мужчины: 60-79 лет), систематически занимающихся физической культурой и спортом, в общей численности граждан старшего возраста</t>
  </si>
  <si>
    <t>Количество участников в официальных региональных спортивных, физкультурных мероприятиях, проводимых на территории Томской области</t>
  </si>
  <si>
    <t>Количество граждан, занимающихся физической культурой и спортом у инструкторов по спорту</t>
  </si>
  <si>
    <t>Количество закупленного оборудования для малобюджетных спортивных площадок</t>
  </si>
  <si>
    <t xml:space="preserve">Форма 1.Отчет об использовании бюджетных ассигнований бюджета муниципального образования «Александровский район» на реализацию муниципальной программы "Развитие физической культуры и спорта в Александровском районе на 2018 - 2022 годы и на перспективу до 2028 года" </t>
  </si>
  <si>
    <t xml:space="preserve">"Развитие физической культуры и спорта в Александровском районе на 2018 - 2022 годы и на перспективу до 2028 года" </t>
  </si>
  <si>
    <t>Форма 2.Отчет о расходах на реализацию целей муниципальной программы "Развитие физической культуры и спорта в Александровском районе на 2018 - 2022 годы и на перспективу до 2028 года" за счет всех источников финансирования</t>
  </si>
  <si>
    <t>Постановление Администрации Александровского района Томской области</t>
  </si>
  <si>
    <t>Внесены изменения в раздел "Объем средств бюджета района и иных финансовых ресурсов на реализацию муниципальной программы" паспорта программы, в раздел 5 "Объемы и источники финансирования программы". Внесены изменения в приложения 3,4 программы.</t>
  </si>
  <si>
    <t>Содержание спортивного комплекса «Обь»</t>
  </si>
  <si>
    <t>Проведение районного спортивного праздника «Лыжня зовет»</t>
  </si>
  <si>
    <t>Проведение районного спортивного праздника «День физкультурника»</t>
  </si>
  <si>
    <t>Проведение спортивного мероприятия «Кросс нации»</t>
  </si>
  <si>
    <t>Повышение  качества и результативности процесса физической подготовки спортсменов и сборных команд района</t>
  </si>
  <si>
    <t>Создание условий для качественного уровня организации учебно-тренировочного процесса по различным видам спорта в поселениях района</t>
  </si>
  <si>
    <t>Привлечение детей и подростков для занятия спортом</t>
  </si>
  <si>
    <t xml:space="preserve">Организация деятельности учреждений дополнительного образования в сфере физической культуры и спорта </t>
  </si>
  <si>
    <t>Создание условий для качественного уровня организации учебно-тренировочного процесса по различным видам спорта</t>
  </si>
  <si>
    <t>Заинтересованность  специалистов по физической культуре и спорту, населения в работе на территории района. Стимулирование  тренерского состава на достижение высоких результатов</t>
  </si>
  <si>
    <t xml:space="preserve">Обеспечение участия спортивных сборных команд района в официальных региональных спортивных, физкультурных мероприятиях, проводимых на территории Томской области </t>
  </si>
  <si>
    <t xml:space="preserve">Укрепление материально-технической базы физической культуры и спорта </t>
  </si>
  <si>
    <t xml:space="preserve">Приобретение оборудования для малобюджетных спортивных площадок по месту жительства и учебы на территории Томской области </t>
  </si>
  <si>
    <t xml:space="preserve">Обеспечение условий для развития физической культуры и массового спорта  </t>
  </si>
  <si>
    <t>Спортивный комплекс функционирует в рабочем режиме</t>
  </si>
  <si>
    <t>Повышение качества и результативности процесса физической подготовки спортсменов и сборных команд района</t>
  </si>
  <si>
    <t>Отдел культуры, спорта и молодежной политики,           МБУ "ФСК"</t>
  </si>
  <si>
    <t>Отдел образования, МБУ ДО "ДДТ"</t>
  </si>
  <si>
    <t>Администрация района, Отдел культуры, спорта и молодежной политики, Отдел образования, МБУ "ФСК"</t>
  </si>
  <si>
    <t>Администрация района, Отдел культуры, спорта и молодежной политики, МБУ "ФСК"</t>
  </si>
  <si>
    <t>P</t>
  </si>
  <si>
    <t>Приняли участие 70 человек. В первенстве принимали участие самбисты из г.Нижневартовска, г.Стрежевого</t>
  </si>
  <si>
    <t>Проведена акарицидная обработка территории стадиона "Геолог"</t>
  </si>
  <si>
    <t>за 2024 год</t>
  </si>
  <si>
    <t>240,610</t>
  </si>
  <si>
    <t>Устройство асфальтобетонного покрытия площади центрального входа стадиона "Геолог"</t>
  </si>
  <si>
    <t>6200200021</t>
  </si>
  <si>
    <t>07,11</t>
  </si>
  <si>
    <t>01,03</t>
  </si>
  <si>
    <t>6200200023</t>
  </si>
  <si>
    <t>Приобретение спортивной формы и инвентаря</t>
  </si>
  <si>
    <t>Приобретение и установка оборудования для обслуживания подведомственных спортивных объектов</t>
  </si>
  <si>
    <t>6200200024</t>
  </si>
  <si>
    <t>Админисрация Александровского района</t>
  </si>
  <si>
    <t>240,850</t>
  </si>
  <si>
    <t>610,620</t>
  </si>
  <si>
    <t xml:space="preserve">Форма 4. Отчет о выполнении сводных показателей муниципальных заданий на оказание муниципальных услуг (выполнение работ)  
за 2024 год
</t>
  </si>
  <si>
    <t xml:space="preserve">Форма 5. Отчет о достигнутых значениях целевых показателей (индикаторов) муниципальной программы «Развитие физической культуры и спорта в Александровском районе на 2018-2022 годы и на перспективу до 2028 года» за 2024 год
</t>
  </si>
  <si>
    <t xml:space="preserve">Форма 6. Сведения о внесенных за отчетный период изменениях в муниципальную программу «Развитие физической культуры и спорта в Александровском районе на 2018-2022 годы и на перспективу до 2028 года» за 2024 год
</t>
  </si>
  <si>
    <t>Внесены изменения в раздел "Целевые показатели", в раздел "Объем средств бюджета района и иных финансовых ресурсов на реализацию муниципальной программы" паспорта программы, в раздел 5 "Объемы и источники финансирования программы". Внесены изменения в приложения 1,3,4 программы.</t>
  </si>
  <si>
    <t>Оценка эффективности муниципальной программы «Развитие физической культуры и спорта в Александровском районе на 2018-2022 годы и на перспективу до 2028 года» за 2024 год</t>
  </si>
  <si>
    <t>план на 2024 год</t>
  </si>
  <si>
    <t>факт за 2025 год</t>
  </si>
  <si>
    <t>В связи с превышением 100 % выполнения расчетного значения показателей 5,14 значение показателей принимается равным 100%</t>
  </si>
  <si>
    <t>Cel = 1 599,6/ 18 (число показателей) = 88,9 %</t>
  </si>
  <si>
    <t>Fin = 37986,921/37841,91*100 = 99,6 %;</t>
  </si>
  <si>
    <t>Мег = 15 (мероприятий) / 18 (мероприятий) *100) = 83,3 %</t>
  </si>
  <si>
    <t>О = (88,9 + 99,6 + 83,3)/ 3= 90,6 %</t>
  </si>
  <si>
    <t>В соответствии с пунктом 6 Методики оценки эффективности муниципальной программы значение комплексной оценки эффективности реализации  составило 90,6%, что является показателем высокого уровня эффективности муниципальной программы  в 2024 году.</t>
  </si>
  <si>
    <t>Проведено 25 мероприятий по разным видам спорта, количеств участников 250 чел.</t>
  </si>
  <si>
    <t xml:space="preserve">Приняло участие 150 человек.
Приобретены медали, сертификаты участника, дипломы, сладкие призы для награждения.
</t>
  </si>
  <si>
    <t xml:space="preserve">Приняло участие 135 человек.
Приобретены медали, сертификаты участника, дипломы, сладкие призы для награждения.
</t>
  </si>
  <si>
    <t>Учащиеся ДЮСШ и ДДТ принимали участие во всероссийских и региональных соревнованиях на территории Томской области, в таких дисциплинах как лыжные гонки, футбол, полиатлон, самбо. В соревнованиях приняли участия 84 человека. Спортсмены заняли 30 призовых мест.</t>
  </si>
  <si>
    <t>В 2024 г. прокатом коньков воспользовались 3067 человек</t>
  </si>
  <si>
    <t>Приобретено оборудование: садовый трактор, сеялка-аэратор, тележка-прицеп, снегоуборщик, газонокосилка и прочий инвентарь для обслуживания стадиона «Геолог».</t>
  </si>
  <si>
    <t>В 2024 году была приобретено оборудование для малобюджетной спортивной площадки, площадка установлена на территории МАОУ СОШ № 2 с.Александровское</t>
  </si>
  <si>
    <t>Количество работающих инструкторов по спорту в Александровском районе составляет 14 человек на 4,6 штатных единиц. В 2024 году было приобретено спортивное оборудование на 315,179 тыс.руб.</t>
  </si>
  <si>
    <t xml:space="preserve">На приобретение спортивного инвентаря и оборудования для муниципальных детско-юношеских спортивных школ, спортивных школ, специализированных детско-юношеских спортивных школ олимпийского резерва </t>
  </si>
  <si>
    <t>В МБОУ ДО "ДЮСШ приобретена форма для секции полиатлона (стрелковые куртки, штаны, перчатки, ботинки лыжные, палки для лыж, лыжи гоночные, крепление лыжное)</t>
  </si>
  <si>
    <t>Форма 3. Отчет о выполнении мероприятий муниципальной программы  "Развитие физической культуры и спорта в Александровском районе на 2018 - 2022 годы и на перспективу до 2028 года" за 2024 год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</si>
</sst>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9">
    <font>
      <sz val="10"/>
      <name val="Arial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right" vertical="center"/>
    </xf>
    <xf numFmtId="0" fontId="8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left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164" fontId="14" fillId="3" borderId="1" xfId="0" applyNumberFormat="1" applyFont="1" applyFill="1" applyBorder="1" applyAlignment="1" applyProtection="1">
      <alignment horizontal="right" vertical="center"/>
    </xf>
    <xf numFmtId="0" fontId="14" fillId="3" borderId="0" xfId="0" applyFont="1" applyFill="1"/>
    <xf numFmtId="166" fontId="14" fillId="3" borderId="1" xfId="0" applyNumberFormat="1" applyFont="1" applyFill="1" applyBorder="1" applyAlignment="1" applyProtection="1">
      <alignment horizontal="right" vertical="center" wrapText="1"/>
    </xf>
    <xf numFmtId="166" fontId="2" fillId="3" borderId="1" xfId="0" applyNumberFormat="1" applyFont="1" applyFill="1" applyBorder="1" applyAlignment="1" applyProtection="1">
      <alignment horizontal="right" vertical="center" wrapText="1"/>
    </xf>
    <xf numFmtId="166" fontId="2" fillId="0" borderId="1" xfId="0" applyNumberFormat="1" applyFont="1" applyBorder="1" applyAlignment="1" applyProtection="1">
      <alignment horizontal="right" vertical="center" wrapText="1"/>
    </xf>
    <xf numFmtId="4" fontId="14" fillId="3" borderId="0" xfId="0" applyNumberFormat="1" applyFont="1" applyFill="1"/>
    <xf numFmtId="166" fontId="8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3" fillId="0" borderId="0" xfId="0" applyFont="1"/>
    <xf numFmtId="0" fontId="15" fillId="0" borderId="0" xfId="0" applyFont="1" applyAlignment="1"/>
    <xf numFmtId="0" fontId="1" fillId="0" borderId="0" xfId="0" applyFont="1" applyFill="1" applyAlignment="1">
      <alignment vertical="top" wrapText="1"/>
    </xf>
    <xf numFmtId="0" fontId="1" fillId="0" borderId="0" xfId="0" applyFont="1" applyAlignment="1"/>
    <xf numFmtId="166" fontId="8" fillId="0" borderId="1" xfId="0" applyNumberFormat="1" applyFont="1" applyBorder="1" applyAlignment="1" applyProtection="1">
      <alignment horizontal="center" vertical="center" wrapText="1"/>
    </xf>
    <xf numFmtId="166" fontId="14" fillId="0" borderId="1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166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49" fontId="14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" fillId="0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/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1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/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P43"/>
  <sheetViews>
    <sheetView showGridLines="0" tabSelected="1" zoomScaleNormal="100" workbookViewId="0">
      <selection activeCell="R7" sqref="R7"/>
    </sheetView>
  </sheetViews>
  <sheetFormatPr defaultRowHeight="12.75" customHeight="1" outlineLevelRow="3"/>
  <cols>
    <col min="1" max="4" width="7.140625" style="1" customWidth="1"/>
    <col min="5" max="5" width="30.85546875" style="1" customWidth="1"/>
    <col min="6" max="6" width="22.28515625" style="1" customWidth="1"/>
    <col min="7" max="7" width="9.85546875" style="1" customWidth="1"/>
    <col min="8" max="8" width="7.7109375" style="1" customWidth="1"/>
    <col min="9" max="9" width="7.140625" style="1" customWidth="1"/>
    <col min="10" max="10" width="9.140625" style="1" customWidth="1"/>
    <col min="11" max="11" width="11.5703125" style="1" customWidth="1"/>
    <col min="12" max="12" width="12.140625" style="1" customWidth="1"/>
    <col min="13" max="13" width="13.28515625" style="1" customWidth="1"/>
    <col min="14" max="14" width="10.7109375" style="1" customWidth="1"/>
    <col min="15" max="16" width="9.140625" style="1" customWidth="1"/>
    <col min="17" max="16384" width="9.140625" style="1"/>
  </cols>
  <sheetData>
    <row r="1" spans="1:16" ht="53.25" customHeight="1">
      <c r="A1" s="123" t="s">
        <v>150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6" ht="15.75">
      <c r="E2" s="127" t="s">
        <v>178</v>
      </c>
      <c r="F2" s="127"/>
      <c r="G2" s="127"/>
      <c r="H2" s="127"/>
      <c r="I2" s="127"/>
      <c r="J2" s="127"/>
      <c r="K2" s="127"/>
      <c r="L2" s="127"/>
      <c r="M2" s="127"/>
    </row>
    <row r="3" spans="1:16"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1:16" ht="44.25" customHeight="1">
      <c r="A4" s="117" t="s">
        <v>2</v>
      </c>
      <c r="B4" s="118"/>
      <c r="C4" s="118"/>
      <c r="D4" s="118"/>
      <c r="E4" s="125" t="s">
        <v>53</v>
      </c>
      <c r="F4" s="125" t="s">
        <v>54</v>
      </c>
      <c r="G4" s="119" t="s">
        <v>7</v>
      </c>
      <c r="H4" s="120"/>
      <c r="I4" s="120"/>
      <c r="J4" s="120"/>
      <c r="K4" s="121"/>
      <c r="L4" s="119" t="s">
        <v>60</v>
      </c>
      <c r="M4" s="122"/>
      <c r="N4" s="5" t="s">
        <v>61</v>
      </c>
    </row>
    <row r="5" spans="1:16" ht="63.75" customHeight="1">
      <c r="A5" s="32" t="s">
        <v>3</v>
      </c>
      <c r="B5" s="32" t="s">
        <v>4</v>
      </c>
      <c r="C5" s="32" t="s">
        <v>5</v>
      </c>
      <c r="D5" s="28" t="s">
        <v>6</v>
      </c>
      <c r="E5" s="126"/>
      <c r="F5" s="126"/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29" t="s">
        <v>62</v>
      </c>
      <c r="M5" s="29" t="s">
        <v>63</v>
      </c>
      <c r="N5" s="27" t="s">
        <v>64</v>
      </c>
    </row>
    <row r="6" spans="1:16" s="34" customFormat="1" ht="51">
      <c r="A6" s="15">
        <v>62</v>
      </c>
      <c r="B6" s="15">
        <v>0</v>
      </c>
      <c r="C6" s="15">
        <v>0</v>
      </c>
      <c r="D6" s="15">
        <v>0</v>
      </c>
      <c r="E6" s="25" t="s">
        <v>151</v>
      </c>
      <c r="F6" s="26" t="s">
        <v>65</v>
      </c>
      <c r="G6" s="46"/>
      <c r="H6" s="46"/>
      <c r="I6" s="26"/>
      <c r="J6" s="38"/>
      <c r="K6" s="38"/>
      <c r="L6" s="45">
        <f>L7+L10+L31</f>
        <v>37986.921000000002</v>
      </c>
      <c r="M6" s="45">
        <f>M7+M10+M31</f>
        <v>37841.909999999996</v>
      </c>
      <c r="N6" s="33">
        <f>M6/L6*100</f>
        <v>99.618260716629266</v>
      </c>
    </row>
    <row r="7" spans="1:16" s="40" customFormat="1" ht="48" customHeight="1" outlineLevel="1">
      <c r="A7" s="35">
        <v>62</v>
      </c>
      <c r="B7" s="36">
        <v>0</v>
      </c>
      <c r="C7" s="36">
        <v>0</v>
      </c>
      <c r="D7" s="36">
        <v>1</v>
      </c>
      <c r="E7" s="37" t="s">
        <v>88</v>
      </c>
      <c r="F7" s="37"/>
      <c r="G7" s="38"/>
      <c r="H7" s="38"/>
      <c r="I7" s="38"/>
      <c r="J7" s="38"/>
      <c r="K7" s="38"/>
      <c r="L7" s="41">
        <f>L8+L9</f>
        <v>15779.797999999999</v>
      </c>
      <c r="M7" s="41">
        <f>M8+M9</f>
        <v>15779.797999999999</v>
      </c>
      <c r="N7" s="39">
        <f t="shared" ref="N7:N33" si="0">M7/L7*100</f>
        <v>100</v>
      </c>
    </row>
    <row r="8" spans="1:16" ht="63.75" outlineLevel="2">
      <c r="A8" s="97">
        <v>62</v>
      </c>
      <c r="B8" s="80">
        <v>0</v>
      </c>
      <c r="C8" s="80">
        <v>0</v>
      </c>
      <c r="D8" s="80">
        <v>1</v>
      </c>
      <c r="E8" s="7" t="s">
        <v>89</v>
      </c>
      <c r="F8" s="5" t="s">
        <v>93</v>
      </c>
      <c r="G8" s="5" t="s">
        <v>91</v>
      </c>
      <c r="H8" s="5" t="s">
        <v>67</v>
      </c>
      <c r="I8" s="5" t="s">
        <v>68</v>
      </c>
      <c r="J8" s="5" t="s">
        <v>92</v>
      </c>
      <c r="K8" s="5" t="s">
        <v>1</v>
      </c>
      <c r="L8" s="43">
        <v>11078.8</v>
      </c>
      <c r="M8" s="43">
        <v>11078.8</v>
      </c>
      <c r="N8" s="21">
        <f t="shared" ref="N8" si="1">M8/L8*100</f>
        <v>100</v>
      </c>
      <c r="O8" s="2"/>
    </row>
    <row r="9" spans="1:16" ht="34.5" customHeight="1" outlineLevel="3">
      <c r="A9" s="97">
        <v>62</v>
      </c>
      <c r="B9" s="80">
        <v>0</v>
      </c>
      <c r="C9" s="80">
        <v>0</v>
      </c>
      <c r="D9" s="80">
        <v>1</v>
      </c>
      <c r="E9" s="7" t="s">
        <v>90</v>
      </c>
      <c r="F9" s="5" t="s">
        <v>65</v>
      </c>
      <c r="G9" s="5" t="s">
        <v>0</v>
      </c>
      <c r="H9" s="5" t="s">
        <v>94</v>
      </c>
      <c r="I9" s="5" t="s">
        <v>66</v>
      </c>
      <c r="J9" s="5" t="s">
        <v>95</v>
      </c>
      <c r="K9" s="5" t="s">
        <v>1</v>
      </c>
      <c r="L9" s="43">
        <v>4700.9979999999996</v>
      </c>
      <c r="M9" s="43">
        <v>4700.9979999999996</v>
      </c>
      <c r="N9" s="21">
        <f t="shared" si="0"/>
        <v>100</v>
      </c>
      <c r="O9" s="2"/>
    </row>
    <row r="10" spans="1:16" s="40" customFormat="1" ht="33.75" customHeight="1" outlineLevel="3">
      <c r="A10" s="35">
        <v>62</v>
      </c>
      <c r="B10" s="36">
        <v>0</v>
      </c>
      <c r="C10" s="36">
        <v>0</v>
      </c>
      <c r="D10" s="36">
        <v>2</v>
      </c>
      <c r="E10" s="37" t="s">
        <v>96</v>
      </c>
      <c r="F10" s="76"/>
      <c r="G10" s="38"/>
      <c r="H10" s="38"/>
      <c r="I10" s="38"/>
      <c r="J10" s="38"/>
      <c r="K10" s="38"/>
      <c r="L10" s="41">
        <f>SUM(L11:L30)</f>
        <v>17608.794000000002</v>
      </c>
      <c r="M10" s="41">
        <f>SUM(M11:M30)</f>
        <v>17463.782999999999</v>
      </c>
      <c r="N10" s="39">
        <f t="shared" si="0"/>
        <v>99.176485340222612</v>
      </c>
      <c r="O10" s="44"/>
    </row>
    <row r="11" spans="1:16" ht="51" outlineLevel="3">
      <c r="A11" s="97">
        <v>62</v>
      </c>
      <c r="B11" s="80">
        <v>0</v>
      </c>
      <c r="C11" s="80">
        <v>0</v>
      </c>
      <c r="D11" s="80">
        <v>2</v>
      </c>
      <c r="E11" s="7" t="s">
        <v>97</v>
      </c>
      <c r="F11" s="5" t="s">
        <v>65</v>
      </c>
      <c r="G11" s="5" t="s">
        <v>0</v>
      </c>
      <c r="H11" s="5" t="s">
        <v>94</v>
      </c>
      <c r="I11" s="5" t="s">
        <v>66</v>
      </c>
      <c r="J11" s="5" t="s">
        <v>108</v>
      </c>
      <c r="K11" s="5" t="s">
        <v>1</v>
      </c>
      <c r="L11" s="42">
        <v>24.3</v>
      </c>
      <c r="M11" s="43">
        <v>24.25</v>
      </c>
      <c r="N11" s="21">
        <f t="shared" si="0"/>
        <v>99.794238683127574</v>
      </c>
    </row>
    <row r="12" spans="1:16" ht="25.5" outlineLevel="3">
      <c r="A12" s="97">
        <v>62</v>
      </c>
      <c r="B12" s="80">
        <v>0</v>
      </c>
      <c r="C12" s="80">
        <v>0</v>
      </c>
      <c r="D12" s="80">
        <v>2</v>
      </c>
      <c r="E12" s="7" t="s">
        <v>98</v>
      </c>
      <c r="F12" s="5" t="s">
        <v>65</v>
      </c>
      <c r="G12" s="5" t="s">
        <v>0</v>
      </c>
      <c r="H12" s="5" t="s">
        <v>94</v>
      </c>
      <c r="I12" s="5" t="s">
        <v>66</v>
      </c>
      <c r="J12" s="5" t="s">
        <v>109</v>
      </c>
      <c r="K12" s="5" t="s">
        <v>1</v>
      </c>
      <c r="L12" s="43">
        <v>42.3</v>
      </c>
      <c r="M12" s="43">
        <v>42.3</v>
      </c>
      <c r="N12" s="21">
        <f t="shared" si="0"/>
        <v>100</v>
      </c>
    </row>
    <row r="13" spans="1:16" ht="25.5" outlineLevel="3">
      <c r="A13" s="97">
        <v>62</v>
      </c>
      <c r="B13" s="80">
        <v>0</v>
      </c>
      <c r="C13" s="80">
        <v>0</v>
      </c>
      <c r="D13" s="80">
        <v>2</v>
      </c>
      <c r="E13" s="7" t="s">
        <v>99</v>
      </c>
      <c r="F13" s="5" t="s">
        <v>65</v>
      </c>
      <c r="G13" s="5" t="s">
        <v>0</v>
      </c>
      <c r="H13" s="5" t="s">
        <v>94</v>
      </c>
      <c r="I13" s="5" t="s">
        <v>66</v>
      </c>
      <c r="J13" s="5" t="s">
        <v>110</v>
      </c>
      <c r="K13" s="5" t="s">
        <v>1</v>
      </c>
      <c r="L13" s="43">
        <v>28.785</v>
      </c>
      <c r="M13" s="43">
        <v>28.785</v>
      </c>
      <c r="N13" s="21">
        <f t="shared" si="0"/>
        <v>100</v>
      </c>
    </row>
    <row r="14" spans="1:16" ht="25.5" outlineLevel="3">
      <c r="A14" s="97">
        <v>62</v>
      </c>
      <c r="B14" s="80">
        <v>0</v>
      </c>
      <c r="C14" s="80">
        <v>0</v>
      </c>
      <c r="D14" s="80">
        <v>2</v>
      </c>
      <c r="E14" s="7" t="s">
        <v>100</v>
      </c>
      <c r="F14" s="5" t="s">
        <v>93</v>
      </c>
      <c r="G14" s="5" t="s">
        <v>91</v>
      </c>
      <c r="H14" s="5" t="s">
        <v>67</v>
      </c>
      <c r="I14" s="5" t="s">
        <v>68</v>
      </c>
      <c r="J14" s="5" t="s">
        <v>111</v>
      </c>
      <c r="K14" s="5" t="s">
        <v>1</v>
      </c>
      <c r="L14" s="43">
        <v>27.3</v>
      </c>
      <c r="M14" s="43">
        <v>27.3</v>
      </c>
      <c r="N14" s="21">
        <f t="shared" si="0"/>
        <v>100</v>
      </c>
    </row>
    <row r="15" spans="1:16" ht="25.5" outlineLevel="3">
      <c r="A15" s="97">
        <v>62</v>
      </c>
      <c r="B15" s="80">
        <v>0</v>
      </c>
      <c r="C15" s="80">
        <v>0</v>
      </c>
      <c r="D15" s="80">
        <v>2</v>
      </c>
      <c r="E15" s="7" t="s">
        <v>101</v>
      </c>
      <c r="F15" s="5" t="s">
        <v>65</v>
      </c>
      <c r="G15" s="5" t="s">
        <v>0</v>
      </c>
      <c r="H15" s="5" t="s">
        <v>94</v>
      </c>
      <c r="I15" s="5" t="s">
        <v>66</v>
      </c>
      <c r="J15" s="5" t="s">
        <v>112</v>
      </c>
      <c r="K15" s="5" t="s">
        <v>1</v>
      </c>
      <c r="L15" s="43">
        <v>35.764000000000003</v>
      </c>
      <c r="M15" s="43">
        <v>35.764000000000003</v>
      </c>
      <c r="N15" s="21">
        <f t="shared" si="0"/>
        <v>100</v>
      </c>
    </row>
    <row r="16" spans="1:16" ht="31.5" customHeight="1" outlineLevel="3">
      <c r="A16" s="97">
        <v>62</v>
      </c>
      <c r="B16" s="80">
        <v>0</v>
      </c>
      <c r="C16" s="80">
        <v>0</v>
      </c>
      <c r="D16" s="80">
        <v>2</v>
      </c>
      <c r="E16" s="7" t="s">
        <v>102</v>
      </c>
      <c r="F16" s="5" t="s">
        <v>65</v>
      </c>
      <c r="G16" s="5" t="s">
        <v>0</v>
      </c>
      <c r="H16" s="5" t="s">
        <v>94</v>
      </c>
      <c r="I16" s="5" t="s">
        <v>66</v>
      </c>
      <c r="J16" s="5" t="s">
        <v>113</v>
      </c>
      <c r="K16" s="5" t="s">
        <v>1</v>
      </c>
      <c r="L16" s="43">
        <v>176.4</v>
      </c>
      <c r="M16" s="43">
        <v>176.4</v>
      </c>
      <c r="N16" s="21">
        <f t="shared" si="0"/>
        <v>100</v>
      </c>
    </row>
    <row r="17" spans="1:14" ht="76.5" outlineLevel="3">
      <c r="A17" s="97">
        <v>62</v>
      </c>
      <c r="B17" s="80">
        <v>0</v>
      </c>
      <c r="C17" s="80">
        <v>0</v>
      </c>
      <c r="D17" s="80">
        <v>2</v>
      </c>
      <c r="E17" s="7" t="s">
        <v>103</v>
      </c>
      <c r="F17" s="5" t="s">
        <v>93</v>
      </c>
      <c r="G17" s="5" t="s">
        <v>91</v>
      </c>
      <c r="H17" s="5" t="s">
        <v>94</v>
      </c>
      <c r="I17" s="5" t="s">
        <v>68</v>
      </c>
      <c r="J17" s="5" t="s">
        <v>114</v>
      </c>
      <c r="K17" s="110" t="s">
        <v>179</v>
      </c>
      <c r="L17" s="43">
        <v>12</v>
      </c>
      <c r="M17" s="43">
        <v>0</v>
      </c>
      <c r="N17" s="21">
        <f t="shared" si="0"/>
        <v>0</v>
      </c>
    </row>
    <row r="18" spans="1:14" ht="76.5" outlineLevel="3">
      <c r="A18" s="109">
        <v>62</v>
      </c>
      <c r="B18" s="111">
        <v>0</v>
      </c>
      <c r="C18" s="111">
        <v>0</v>
      </c>
      <c r="D18" s="111">
        <v>2</v>
      </c>
      <c r="E18" s="7" t="s">
        <v>103</v>
      </c>
      <c r="F18" s="110" t="s">
        <v>65</v>
      </c>
      <c r="G18" s="110" t="s">
        <v>0</v>
      </c>
      <c r="H18" s="110" t="s">
        <v>94</v>
      </c>
      <c r="I18" s="110" t="s">
        <v>66</v>
      </c>
      <c r="J18" s="110" t="s">
        <v>114</v>
      </c>
      <c r="K18" s="110" t="s">
        <v>1</v>
      </c>
      <c r="L18" s="43">
        <v>6</v>
      </c>
      <c r="M18" s="43">
        <v>6</v>
      </c>
      <c r="N18" s="21">
        <f t="shared" si="0"/>
        <v>100</v>
      </c>
    </row>
    <row r="19" spans="1:14" ht="51" outlineLevel="3">
      <c r="A19" s="97">
        <v>62</v>
      </c>
      <c r="B19" s="80">
        <v>0</v>
      </c>
      <c r="C19" s="80">
        <v>0</v>
      </c>
      <c r="D19" s="80">
        <v>2</v>
      </c>
      <c r="E19" s="7" t="s">
        <v>104</v>
      </c>
      <c r="F19" s="5" t="s">
        <v>65</v>
      </c>
      <c r="G19" s="5" t="s">
        <v>0</v>
      </c>
      <c r="H19" s="5" t="s">
        <v>94</v>
      </c>
      <c r="I19" s="5" t="s">
        <v>66</v>
      </c>
      <c r="J19" s="5" t="s">
        <v>115</v>
      </c>
      <c r="K19" s="5" t="s">
        <v>1</v>
      </c>
      <c r="L19" s="43">
        <v>3479.902</v>
      </c>
      <c r="M19" s="43">
        <v>3479.902</v>
      </c>
      <c r="N19" s="21">
        <f t="shared" ref="N19:N30" si="2">M19/L19*100</f>
        <v>100</v>
      </c>
    </row>
    <row r="20" spans="1:14" ht="38.25" outlineLevel="3">
      <c r="A20" s="97">
        <v>62</v>
      </c>
      <c r="B20" s="80">
        <v>0</v>
      </c>
      <c r="C20" s="80">
        <v>0</v>
      </c>
      <c r="D20" s="80">
        <v>2</v>
      </c>
      <c r="E20" s="7" t="s">
        <v>116</v>
      </c>
      <c r="F20" s="5" t="s">
        <v>65</v>
      </c>
      <c r="G20" s="5" t="s">
        <v>0</v>
      </c>
      <c r="H20" s="5" t="s">
        <v>94</v>
      </c>
      <c r="I20" s="5" t="s">
        <v>66</v>
      </c>
      <c r="J20" s="5" t="s">
        <v>118</v>
      </c>
      <c r="K20" s="5" t="s">
        <v>1</v>
      </c>
      <c r="L20" s="43">
        <v>45</v>
      </c>
      <c r="M20" s="43">
        <v>45</v>
      </c>
      <c r="N20" s="21">
        <f t="shared" si="2"/>
        <v>100</v>
      </c>
    </row>
    <row r="21" spans="1:14" ht="38.25" outlineLevel="3">
      <c r="A21" s="97">
        <v>62</v>
      </c>
      <c r="B21" s="80">
        <v>0</v>
      </c>
      <c r="C21" s="80">
        <v>0</v>
      </c>
      <c r="D21" s="80">
        <v>2</v>
      </c>
      <c r="E21" s="7" t="s">
        <v>105</v>
      </c>
      <c r="F21" s="5" t="s">
        <v>65</v>
      </c>
      <c r="G21" s="5" t="s">
        <v>0</v>
      </c>
      <c r="H21" s="5" t="s">
        <v>94</v>
      </c>
      <c r="I21" s="5" t="s">
        <v>66</v>
      </c>
      <c r="J21" s="5" t="s">
        <v>117</v>
      </c>
      <c r="K21" s="5" t="s">
        <v>1</v>
      </c>
      <c r="L21" s="43">
        <v>24.5</v>
      </c>
      <c r="M21" s="43">
        <v>24.5</v>
      </c>
      <c r="N21" s="21">
        <f t="shared" si="2"/>
        <v>100</v>
      </c>
    </row>
    <row r="22" spans="1:14" ht="45.75" customHeight="1" outlineLevel="3">
      <c r="A22" s="109">
        <v>62</v>
      </c>
      <c r="B22" s="111">
        <v>0</v>
      </c>
      <c r="C22" s="111">
        <v>0</v>
      </c>
      <c r="D22" s="111">
        <v>2</v>
      </c>
      <c r="E22" s="7" t="s">
        <v>180</v>
      </c>
      <c r="F22" s="110" t="s">
        <v>65</v>
      </c>
      <c r="G22" s="110" t="s">
        <v>0</v>
      </c>
      <c r="H22" s="110" t="s">
        <v>94</v>
      </c>
      <c r="I22" s="110" t="s">
        <v>66</v>
      </c>
      <c r="J22" s="110" t="s">
        <v>181</v>
      </c>
      <c r="K22" s="110" t="s">
        <v>1</v>
      </c>
      <c r="L22" s="43">
        <v>600</v>
      </c>
      <c r="M22" s="43">
        <v>600</v>
      </c>
      <c r="N22" s="21">
        <f t="shared" si="2"/>
        <v>100</v>
      </c>
    </row>
    <row r="23" spans="1:14" ht="45.75" customHeight="1" outlineLevel="3">
      <c r="A23" s="109">
        <v>62</v>
      </c>
      <c r="B23" s="111">
        <v>0</v>
      </c>
      <c r="C23" s="111">
        <v>0</v>
      </c>
      <c r="D23" s="111">
        <v>2</v>
      </c>
      <c r="E23" s="7" t="s">
        <v>185</v>
      </c>
      <c r="F23" s="110" t="s">
        <v>93</v>
      </c>
      <c r="G23" s="110" t="s">
        <v>91</v>
      </c>
      <c r="H23" s="110" t="s">
        <v>182</v>
      </c>
      <c r="I23" s="110" t="s">
        <v>183</v>
      </c>
      <c r="J23" s="110" t="s">
        <v>184</v>
      </c>
      <c r="K23" s="110" t="s">
        <v>1</v>
      </c>
      <c r="L23" s="43">
        <v>1216.9000000000001</v>
      </c>
      <c r="M23" s="43">
        <v>1216.9000000000001</v>
      </c>
      <c r="N23" s="21">
        <f t="shared" si="2"/>
        <v>100</v>
      </c>
    </row>
    <row r="24" spans="1:14" ht="31.5" customHeight="1" outlineLevel="3">
      <c r="A24" s="109">
        <v>62</v>
      </c>
      <c r="B24" s="111">
        <v>0</v>
      </c>
      <c r="C24" s="111">
        <v>0</v>
      </c>
      <c r="D24" s="111">
        <v>2</v>
      </c>
      <c r="E24" s="7" t="s">
        <v>185</v>
      </c>
      <c r="F24" s="110" t="s">
        <v>65</v>
      </c>
      <c r="G24" s="110" t="s">
        <v>0</v>
      </c>
      <c r="H24" s="110" t="s">
        <v>94</v>
      </c>
      <c r="I24" s="110" t="s">
        <v>66</v>
      </c>
      <c r="J24" s="110" t="s">
        <v>184</v>
      </c>
      <c r="K24" s="110" t="s">
        <v>1</v>
      </c>
      <c r="L24" s="43">
        <v>1000</v>
      </c>
      <c r="M24" s="43">
        <v>1000</v>
      </c>
      <c r="N24" s="21">
        <f t="shared" si="2"/>
        <v>100</v>
      </c>
    </row>
    <row r="25" spans="1:14" ht="31.5" customHeight="1" outlineLevel="3">
      <c r="A25" s="109">
        <v>62</v>
      </c>
      <c r="B25" s="111">
        <v>0</v>
      </c>
      <c r="C25" s="111">
        <v>0</v>
      </c>
      <c r="D25" s="111">
        <v>2</v>
      </c>
      <c r="E25" s="7" t="s">
        <v>186</v>
      </c>
      <c r="F25" s="110" t="s">
        <v>65</v>
      </c>
      <c r="G25" s="110" t="s">
        <v>0</v>
      </c>
      <c r="H25" s="110" t="s">
        <v>94</v>
      </c>
      <c r="I25" s="110" t="s">
        <v>66</v>
      </c>
      <c r="J25" s="110" t="s">
        <v>187</v>
      </c>
      <c r="K25" s="110" t="s">
        <v>1</v>
      </c>
      <c r="L25" s="43">
        <v>1500</v>
      </c>
      <c r="M25" s="43">
        <v>1500</v>
      </c>
      <c r="N25" s="21">
        <f t="shared" si="2"/>
        <v>100</v>
      </c>
    </row>
    <row r="26" spans="1:14" ht="105.75" customHeight="1" outlineLevel="3">
      <c r="A26" s="109">
        <v>62</v>
      </c>
      <c r="B26" s="111">
        <v>0</v>
      </c>
      <c r="C26" s="111">
        <v>0</v>
      </c>
      <c r="D26" s="111">
        <v>2</v>
      </c>
      <c r="E26" s="7" t="s">
        <v>103</v>
      </c>
      <c r="F26" s="110" t="s">
        <v>188</v>
      </c>
      <c r="G26" s="110" t="s">
        <v>0</v>
      </c>
      <c r="H26" s="110" t="s">
        <v>94</v>
      </c>
      <c r="I26" s="110" t="s">
        <v>68</v>
      </c>
      <c r="J26" s="110" t="s">
        <v>119</v>
      </c>
      <c r="K26" s="110" t="s">
        <v>189</v>
      </c>
      <c r="L26" s="43">
        <v>144.48400000000001</v>
      </c>
      <c r="M26" s="43">
        <v>21.523</v>
      </c>
      <c r="N26" s="21">
        <f t="shared" si="2"/>
        <v>14.896459123501563</v>
      </c>
    </row>
    <row r="27" spans="1:14" ht="76.5" outlineLevel="3">
      <c r="A27" s="97">
        <v>62</v>
      </c>
      <c r="B27" s="80">
        <v>0</v>
      </c>
      <c r="C27" s="80">
        <v>0</v>
      </c>
      <c r="D27" s="80">
        <v>2</v>
      </c>
      <c r="E27" s="7" t="s">
        <v>103</v>
      </c>
      <c r="F27" s="5" t="s">
        <v>93</v>
      </c>
      <c r="G27" s="5">
        <v>903</v>
      </c>
      <c r="H27" s="5" t="s">
        <v>94</v>
      </c>
      <c r="I27" s="5" t="s">
        <v>68</v>
      </c>
      <c r="J27" s="5" t="s">
        <v>119</v>
      </c>
      <c r="K27" s="110" t="s">
        <v>190</v>
      </c>
      <c r="L27" s="43">
        <v>1785.1489999999999</v>
      </c>
      <c r="M27" s="43">
        <v>1785.1489999999999</v>
      </c>
      <c r="N27" s="21">
        <f t="shared" si="2"/>
        <v>100</v>
      </c>
    </row>
    <row r="28" spans="1:14" ht="76.5" outlineLevel="3">
      <c r="A28" s="109">
        <v>62</v>
      </c>
      <c r="B28" s="111">
        <v>0</v>
      </c>
      <c r="C28" s="111">
        <v>0</v>
      </c>
      <c r="D28" s="111">
        <v>2</v>
      </c>
      <c r="E28" s="7" t="s">
        <v>103</v>
      </c>
      <c r="F28" s="110" t="s">
        <v>65</v>
      </c>
      <c r="G28" s="110" t="s">
        <v>0</v>
      </c>
      <c r="H28" s="110" t="s">
        <v>94</v>
      </c>
      <c r="I28" s="110" t="s">
        <v>68</v>
      </c>
      <c r="J28" s="110" t="s">
        <v>119</v>
      </c>
      <c r="K28" s="110" t="s">
        <v>1</v>
      </c>
      <c r="L28" s="43">
        <v>74.290000000000006</v>
      </c>
      <c r="M28" s="43">
        <v>74.290000000000006</v>
      </c>
      <c r="N28" s="21">
        <f t="shared" si="2"/>
        <v>100</v>
      </c>
    </row>
    <row r="29" spans="1:14" ht="63.75" outlineLevel="3">
      <c r="A29" s="97">
        <v>62</v>
      </c>
      <c r="B29" s="80">
        <v>0</v>
      </c>
      <c r="C29" s="80">
        <v>0</v>
      </c>
      <c r="D29" s="80">
        <v>2</v>
      </c>
      <c r="E29" s="7" t="s">
        <v>106</v>
      </c>
      <c r="F29" s="5" t="s">
        <v>65</v>
      </c>
      <c r="G29" s="5" t="s">
        <v>0</v>
      </c>
      <c r="H29" s="5" t="s">
        <v>94</v>
      </c>
      <c r="I29" s="5" t="s">
        <v>66</v>
      </c>
      <c r="J29" s="5" t="s">
        <v>120</v>
      </c>
      <c r="K29" s="5" t="s">
        <v>1</v>
      </c>
      <c r="L29" s="43">
        <v>7311.72</v>
      </c>
      <c r="M29" s="43">
        <v>7311.72</v>
      </c>
      <c r="N29" s="21">
        <f t="shared" si="2"/>
        <v>100</v>
      </c>
    </row>
    <row r="30" spans="1:14" ht="58.5" customHeight="1" outlineLevel="3">
      <c r="A30" s="97">
        <v>62</v>
      </c>
      <c r="B30" s="80">
        <v>0</v>
      </c>
      <c r="C30" s="80">
        <v>0</v>
      </c>
      <c r="D30" s="80">
        <v>2</v>
      </c>
      <c r="E30" s="7" t="s">
        <v>107</v>
      </c>
      <c r="F30" s="5" t="s">
        <v>65</v>
      </c>
      <c r="G30" s="5" t="s">
        <v>0</v>
      </c>
      <c r="H30" s="5" t="s">
        <v>94</v>
      </c>
      <c r="I30" s="5" t="s">
        <v>66</v>
      </c>
      <c r="J30" s="5" t="s">
        <v>121</v>
      </c>
      <c r="K30" s="5" t="s">
        <v>1</v>
      </c>
      <c r="L30" s="43">
        <v>74</v>
      </c>
      <c r="M30" s="43">
        <v>64</v>
      </c>
      <c r="N30" s="21">
        <f t="shared" si="2"/>
        <v>86.486486486486484</v>
      </c>
    </row>
    <row r="31" spans="1:14" s="40" customFormat="1" ht="13.5" outlineLevel="1">
      <c r="A31" s="35">
        <v>62</v>
      </c>
      <c r="B31" s="36">
        <v>0</v>
      </c>
      <c r="C31" s="36" t="s">
        <v>122</v>
      </c>
      <c r="D31" s="36">
        <v>5</v>
      </c>
      <c r="E31" s="37" t="s">
        <v>123</v>
      </c>
      <c r="F31" s="38"/>
      <c r="G31" s="38"/>
      <c r="H31" s="38"/>
      <c r="I31" s="38"/>
      <c r="J31" s="38"/>
      <c r="K31" s="38"/>
      <c r="L31" s="41">
        <f>SUM(L32:L33)</f>
        <v>4598.3289999999997</v>
      </c>
      <c r="M31" s="41">
        <f>SUM(M32:M33)</f>
        <v>4598.3289999999997</v>
      </c>
      <c r="N31" s="39">
        <f t="shared" si="0"/>
        <v>100</v>
      </c>
    </row>
    <row r="32" spans="1:14" ht="51.75" customHeight="1" outlineLevel="2">
      <c r="A32" s="98">
        <v>62</v>
      </c>
      <c r="B32" s="20">
        <v>0</v>
      </c>
      <c r="C32" s="20" t="s">
        <v>122</v>
      </c>
      <c r="D32" s="20">
        <v>5</v>
      </c>
      <c r="E32" s="7" t="s">
        <v>124</v>
      </c>
      <c r="F32" s="5" t="s">
        <v>65</v>
      </c>
      <c r="G32" s="5" t="s">
        <v>0</v>
      </c>
      <c r="H32" s="5" t="s">
        <v>94</v>
      </c>
      <c r="I32" s="5" t="s">
        <v>66</v>
      </c>
      <c r="J32" s="5" t="s">
        <v>127</v>
      </c>
      <c r="K32" s="5" t="s">
        <v>1</v>
      </c>
      <c r="L32" s="43">
        <v>3397.5790000000002</v>
      </c>
      <c r="M32" s="43">
        <v>3397.5790000000002</v>
      </c>
      <c r="N32" s="21">
        <f t="shared" si="0"/>
        <v>100</v>
      </c>
    </row>
    <row r="33" spans="1:14" ht="69" customHeight="1" outlineLevel="2">
      <c r="A33" s="98">
        <v>62</v>
      </c>
      <c r="B33" s="20">
        <v>0</v>
      </c>
      <c r="C33" s="20" t="s">
        <v>122</v>
      </c>
      <c r="D33" s="20">
        <v>5</v>
      </c>
      <c r="E33" s="7" t="s">
        <v>125</v>
      </c>
      <c r="F33" s="5" t="s">
        <v>65</v>
      </c>
      <c r="G33" s="5" t="s">
        <v>0</v>
      </c>
      <c r="H33" s="5" t="s">
        <v>94</v>
      </c>
      <c r="I33" s="5" t="s">
        <v>126</v>
      </c>
      <c r="J33" s="5" t="s">
        <v>128</v>
      </c>
      <c r="K33" s="5" t="s">
        <v>1</v>
      </c>
      <c r="L33" s="43">
        <v>1200.75</v>
      </c>
      <c r="M33" s="43">
        <v>1200.75</v>
      </c>
      <c r="N33" s="21">
        <f t="shared" si="0"/>
        <v>100</v>
      </c>
    </row>
    <row r="36" spans="1:14" ht="30" customHeight="1">
      <c r="A36" s="48" t="s">
        <v>75</v>
      </c>
      <c r="B36" s="48"/>
      <c r="C36" s="49"/>
      <c r="D36" s="47"/>
      <c r="E36" s="47"/>
      <c r="F36" s="47"/>
    </row>
    <row r="37" spans="1:14" s="48" customFormat="1" ht="12" customHeight="1">
      <c r="A37" s="48" t="s">
        <v>76</v>
      </c>
    </row>
    <row r="38" spans="1:14" s="48" customFormat="1" ht="12" customHeight="1"/>
    <row r="39" spans="1:14" ht="12.75" customHeight="1">
      <c r="A39" s="48"/>
      <c r="B39" s="48"/>
      <c r="C39" s="49"/>
      <c r="D39" s="47"/>
      <c r="E39" s="47"/>
      <c r="F39" s="47"/>
    </row>
    <row r="40" spans="1:14" ht="17.25" customHeight="1">
      <c r="A40" s="48" t="s">
        <v>77</v>
      </c>
      <c r="B40" s="48"/>
      <c r="C40" s="49"/>
      <c r="D40" s="47"/>
      <c r="E40" s="47"/>
      <c r="F40" s="47"/>
    </row>
    <row r="41" spans="1:14" ht="12.75" customHeight="1">
      <c r="A41" s="114"/>
      <c r="B41" s="115"/>
      <c r="C41" s="116"/>
      <c r="D41" s="47"/>
      <c r="E41" s="47"/>
      <c r="F41" s="47"/>
    </row>
    <row r="42" spans="1:14" ht="12.75" customHeight="1">
      <c r="A42" s="50"/>
      <c r="B42" s="50"/>
      <c r="C42" s="49"/>
    </row>
    <row r="43" spans="1:14" ht="12.75" customHeight="1">
      <c r="A43" s="48"/>
      <c r="B43" s="50"/>
      <c r="C43" s="49"/>
    </row>
  </sheetData>
  <mergeCells count="8">
    <mergeCell ref="A41:C41"/>
    <mergeCell ref="A4:D4"/>
    <mergeCell ref="G4:K4"/>
    <mergeCell ref="L4:M4"/>
    <mergeCell ref="A1:N1"/>
    <mergeCell ref="F4:F5"/>
    <mergeCell ref="E4:E5"/>
    <mergeCell ref="E2:M2"/>
  </mergeCells>
  <pageMargins left="0.55118110236220474" right="0.35433070866141736" top="0.19685039370078741" bottom="0.19685039370078741" header="0.11811023622047245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9"/>
  <sheetViews>
    <sheetView zoomScaleNormal="100" workbookViewId="0">
      <selection activeCell="L17" sqref="L17"/>
    </sheetView>
  </sheetViews>
  <sheetFormatPr defaultRowHeight="12.75"/>
  <cols>
    <col min="1" max="1" width="9.5703125" style="9" customWidth="1"/>
    <col min="2" max="2" width="10.28515625" style="9" customWidth="1"/>
    <col min="3" max="3" width="29.28515625" customWidth="1"/>
    <col min="4" max="4" width="36.140625" customWidth="1"/>
    <col min="5" max="5" width="20.85546875" customWidth="1"/>
    <col min="6" max="6" width="16.5703125" customWidth="1"/>
    <col min="7" max="7" width="18.5703125" customWidth="1"/>
  </cols>
  <sheetData>
    <row r="1" spans="1:7" ht="54" customHeight="1">
      <c r="A1" s="128" t="s">
        <v>152</v>
      </c>
      <c r="B1" s="129"/>
      <c r="C1" s="129"/>
      <c r="D1" s="129"/>
      <c r="E1" s="129"/>
      <c r="F1" s="129"/>
      <c r="G1" s="129"/>
    </row>
    <row r="2" spans="1:7" ht="18" customHeight="1">
      <c r="A2" s="128" t="s">
        <v>178</v>
      </c>
      <c r="B2" s="129"/>
      <c r="C2" s="129"/>
      <c r="D2" s="129"/>
      <c r="E2" s="129"/>
      <c r="F2" s="129"/>
      <c r="G2" s="129"/>
    </row>
    <row r="4" spans="1:7" ht="26.25" customHeight="1">
      <c r="A4" s="118" t="s">
        <v>2</v>
      </c>
      <c r="B4" s="118"/>
      <c r="C4" s="134" t="s">
        <v>69</v>
      </c>
      <c r="D4" s="134" t="s">
        <v>73</v>
      </c>
      <c r="E4" s="140" t="s">
        <v>70</v>
      </c>
      <c r="F4" s="118"/>
      <c r="G4" s="134" t="s">
        <v>13</v>
      </c>
    </row>
    <row r="5" spans="1:7" ht="62.25" customHeight="1">
      <c r="A5" s="118"/>
      <c r="B5" s="118"/>
      <c r="C5" s="135"/>
      <c r="D5" s="135"/>
      <c r="E5" s="106" t="s">
        <v>71</v>
      </c>
      <c r="F5" s="106" t="s">
        <v>72</v>
      </c>
      <c r="G5" s="135"/>
    </row>
    <row r="6" spans="1:7" ht="42" customHeight="1">
      <c r="A6" s="102" t="s">
        <v>3</v>
      </c>
      <c r="B6" s="102" t="s">
        <v>4</v>
      </c>
      <c r="C6" s="107"/>
      <c r="D6" s="107"/>
      <c r="E6" s="106"/>
      <c r="F6" s="106"/>
      <c r="G6" s="107"/>
    </row>
    <row r="7" spans="1:7">
      <c r="A7" s="137">
        <v>62</v>
      </c>
      <c r="B7" s="137">
        <v>0</v>
      </c>
      <c r="C7" s="138" t="s">
        <v>151</v>
      </c>
      <c r="D7" s="108" t="s">
        <v>11</v>
      </c>
      <c r="E7" s="51">
        <f>SUM(E9:E12)</f>
        <v>37986.921000000002</v>
      </c>
      <c r="F7" s="51">
        <f>SUM(F9:F12)</f>
        <v>37841.910000000003</v>
      </c>
      <c r="G7" s="54">
        <f>F7/E7*100</f>
        <v>99.618260716629294</v>
      </c>
    </row>
    <row r="8" spans="1:7">
      <c r="A8" s="137"/>
      <c r="B8" s="137"/>
      <c r="C8" s="139"/>
      <c r="D8" s="8" t="s">
        <v>8</v>
      </c>
      <c r="E8" s="65"/>
      <c r="F8" s="65"/>
      <c r="G8" s="80"/>
    </row>
    <row r="9" spans="1:7">
      <c r="A9" s="137"/>
      <c r="B9" s="137"/>
      <c r="C9" s="139"/>
      <c r="D9" s="8" t="s">
        <v>9</v>
      </c>
      <c r="E9" s="65">
        <f t="shared" ref="E9:F11" si="0">E15+E21+E27</f>
        <v>25168.601000000002</v>
      </c>
      <c r="F9" s="65">
        <f t="shared" si="0"/>
        <v>25150.423000000003</v>
      </c>
      <c r="G9" s="56">
        <f t="shared" ref="G9:G28" si="1">F9/E9*100</f>
        <v>99.927775087697569</v>
      </c>
    </row>
    <row r="10" spans="1:7">
      <c r="A10" s="137"/>
      <c r="B10" s="137"/>
      <c r="C10" s="139"/>
      <c r="D10" s="8" t="s">
        <v>49</v>
      </c>
      <c r="E10" s="65">
        <f t="shared" si="0"/>
        <v>5793.5</v>
      </c>
      <c r="F10" s="65">
        <f t="shared" si="0"/>
        <v>5676.6669999999995</v>
      </c>
      <c r="G10" s="56">
        <f t="shared" si="1"/>
        <v>97.983377923534988</v>
      </c>
    </row>
    <row r="11" spans="1:7" ht="25.5">
      <c r="A11" s="137"/>
      <c r="B11" s="137"/>
      <c r="C11" s="139"/>
      <c r="D11" s="8" t="s">
        <v>50</v>
      </c>
      <c r="E11" s="65">
        <f t="shared" si="0"/>
        <v>0</v>
      </c>
      <c r="F11" s="65">
        <f t="shared" si="0"/>
        <v>0</v>
      </c>
      <c r="G11" s="56">
        <v>0</v>
      </c>
    </row>
    <row r="12" spans="1:7">
      <c r="A12" s="137"/>
      <c r="B12" s="137"/>
      <c r="C12" s="139"/>
      <c r="D12" s="8" t="s">
        <v>10</v>
      </c>
      <c r="E12" s="65">
        <f>E24</f>
        <v>7024.82</v>
      </c>
      <c r="F12" s="65">
        <f>F24</f>
        <v>7014.82</v>
      </c>
      <c r="G12" s="56">
        <f t="shared" si="1"/>
        <v>99.857647598087922</v>
      </c>
    </row>
    <row r="13" spans="1:7" ht="13.5">
      <c r="A13" s="130">
        <v>62</v>
      </c>
      <c r="B13" s="131" t="s">
        <v>74</v>
      </c>
      <c r="C13" s="132" t="s">
        <v>129</v>
      </c>
      <c r="D13" s="104" t="s">
        <v>11</v>
      </c>
      <c r="E13" s="52">
        <f>SUM(E15:E18)</f>
        <v>15779.798000000001</v>
      </c>
      <c r="F13" s="52">
        <f>SUM(F15:F18)</f>
        <v>15779.798000000001</v>
      </c>
      <c r="G13" s="55">
        <f t="shared" si="1"/>
        <v>100</v>
      </c>
    </row>
    <row r="14" spans="1:7" ht="13.5">
      <c r="A14" s="130"/>
      <c r="B14" s="131"/>
      <c r="C14" s="133"/>
      <c r="D14" s="8" t="s">
        <v>8</v>
      </c>
      <c r="E14" s="53"/>
      <c r="F14" s="53"/>
      <c r="G14" s="55"/>
    </row>
    <row r="15" spans="1:7">
      <c r="A15" s="130"/>
      <c r="B15" s="131"/>
      <c r="C15" s="133"/>
      <c r="D15" s="8" t="s">
        <v>9</v>
      </c>
      <c r="E15" s="53">
        <v>15779.798000000001</v>
      </c>
      <c r="F15" s="53">
        <v>15779.798000000001</v>
      </c>
      <c r="G15" s="56">
        <f t="shared" si="1"/>
        <v>100</v>
      </c>
    </row>
    <row r="16" spans="1:7" ht="29.25" customHeight="1">
      <c r="A16" s="130"/>
      <c r="B16" s="131"/>
      <c r="C16" s="133"/>
      <c r="D16" s="8" t="s">
        <v>49</v>
      </c>
      <c r="E16" s="53"/>
      <c r="F16" s="53"/>
      <c r="G16" s="56"/>
    </row>
    <row r="17" spans="1:7" ht="36" customHeight="1">
      <c r="A17" s="130"/>
      <c r="B17" s="131"/>
      <c r="C17" s="133"/>
      <c r="D17" s="8" t="s">
        <v>50</v>
      </c>
      <c r="E17" s="53"/>
      <c r="F17" s="53"/>
      <c r="G17" s="56"/>
    </row>
    <row r="18" spans="1:7">
      <c r="A18" s="130"/>
      <c r="B18" s="131"/>
      <c r="C18" s="133"/>
      <c r="D18" s="8" t="s">
        <v>10</v>
      </c>
      <c r="E18" s="53"/>
      <c r="F18" s="53"/>
      <c r="G18" s="56"/>
    </row>
    <row r="19" spans="1:7" ht="13.5">
      <c r="A19" s="130">
        <v>62</v>
      </c>
      <c r="B19" s="131" t="s">
        <v>74</v>
      </c>
      <c r="C19" s="132" t="s">
        <v>96</v>
      </c>
      <c r="D19" s="104" t="s">
        <v>11</v>
      </c>
      <c r="E19" s="52">
        <f>E21+E22+E23+E24</f>
        <v>17608.794000000002</v>
      </c>
      <c r="F19" s="52">
        <f>F21+F22+F23+F24</f>
        <v>17463.782999999999</v>
      </c>
      <c r="G19" s="55">
        <f t="shared" ref="G19" si="2">F19/E19*100</f>
        <v>99.176485340222612</v>
      </c>
    </row>
    <row r="20" spans="1:7">
      <c r="A20" s="130"/>
      <c r="B20" s="131"/>
      <c r="C20" s="133"/>
      <c r="D20" s="8" t="s">
        <v>8</v>
      </c>
      <c r="E20" s="53"/>
      <c r="F20" s="53"/>
      <c r="G20" s="56"/>
    </row>
    <row r="21" spans="1:7">
      <c r="A21" s="130"/>
      <c r="B21" s="131"/>
      <c r="C21" s="133"/>
      <c r="D21" s="8" t="s">
        <v>9</v>
      </c>
      <c r="E21" s="53">
        <v>8700.6740000000009</v>
      </c>
      <c r="F21" s="53">
        <v>8682.4959999999992</v>
      </c>
      <c r="G21" s="56">
        <f t="shared" ref="G21:G24" si="3">F21/E21*100</f>
        <v>99.791073657052294</v>
      </c>
    </row>
    <row r="22" spans="1:7">
      <c r="A22" s="130"/>
      <c r="B22" s="131"/>
      <c r="C22" s="133"/>
      <c r="D22" s="8" t="s">
        <v>49</v>
      </c>
      <c r="E22" s="53">
        <v>1883.3</v>
      </c>
      <c r="F22" s="53">
        <v>1766.4670000000001</v>
      </c>
      <c r="G22" s="56">
        <f t="shared" si="3"/>
        <v>93.796368077311115</v>
      </c>
    </row>
    <row r="23" spans="1:7" ht="25.5">
      <c r="A23" s="130"/>
      <c r="B23" s="131"/>
      <c r="C23" s="133"/>
      <c r="D23" s="8" t="s">
        <v>50</v>
      </c>
      <c r="E23" s="53"/>
      <c r="F23" s="53"/>
      <c r="G23" s="56"/>
    </row>
    <row r="24" spans="1:7">
      <c r="A24" s="130"/>
      <c r="B24" s="131"/>
      <c r="C24" s="133"/>
      <c r="D24" s="8" t="s">
        <v>10</v>
      </c>
      <c r="E24" s="53">
        <v>7024.82</v>
      </c>
      <c r="F24" s="53">
        <v>7014.82</v>
      </c>
      <c r="G24" s="56">
        <f t="shared" si="3"/>
        <v>99.857647598087922</v>
      </c>
    </row>
    <row r="25" spans="1:7" ht="13.5">
      <c r="A25" s="130">
        <v>62</v>
      </c>
      <c r="B25" s="131" t="s">
        <v>74</v>
      </c>
      <c r="C25" s="132" t="s">
        <v>123</v>
      </c>
      <c r="D25" s="58" t="s">
        <v>11</v>
      </c>
      <c r="E25" s="51">
        <f>E27+E28+E29</f>
        <v>4598.3289999999997</v>
      </c>
      <c r="F25" s="51">
        <f>F27+F28+F29</f>
        <v>4598.3289999999997</v>
      </c>
      <c r="G25" s="54">
        <f t="shared" si="1"/>
        <v>100</v>
      </c>
    </row>
    <row r="26" spans="1:7">
      <c r="A26" s="130"/>
      <c r="B26" s="131"/>
      <c r="C26" s="133"/>
      <c r="D26" s="8" t="s">
        <v>8</v>
      </c>
      <c r="E26" s="51"/>
      <c r="F26" s="51"/>
      <c r="G26" s="56"/>
    </row>
    <row r="27" spans="1:7">
      <c r="A27" s="130"/>
      <c r="B27" s="131"/>
      <c r="C27" s="133"/>
      <c r="D27" s="8" t="s">
        <v>9</v>
      </c>
      <c r="E27" s="53">
        <v>688.12900000000002</v>
      </c>
      <c r="F27" s="53">
        <v>688.12900000000002</v>
      </c>
      <c r="G27" s="56">
        <f t="shared" si="1"/>
        <v>100</v>
      </c>
    </row>
    <row r="28" spans="1:7">
      <c r="A28" s="130"/>
      <c r="B28" s="131"/>
      <c r="C28" s="133"/>
      <c r="D28" s="8" t="s">
        <v>12</v>
      </c>
      <c r="E28" s="53">
        <v>3910.2</v>
      </c>
      <c r="F28" s="53">
        <v>3910.2</v>
      </c>
      <c r="G28" s="56">
        <f t="shared" si="1"/>
        <v>100</v>
      </c>
    </row>
    <row r="29" spans="1:7" ht="25.5">
      <c r="A29" s="130"/>
      <c r="B29" s="131"/>
      <c r="C29" s="133"/>
      <c r="D29" s="8" t="s">
        <v>50</v>
      </c>
      <c r="E29" s="53"/>
      <c r="F29" s="53"/>
      <c r="G29" s="56"/>
    </row>
    <row r="30" spans="1:7" ht="15.75" customHeight="1">
      <c r="A30" s="130"/>
      <c r="B30" s="131"/>
      <c r="C30" s="136"/>
      <c r="D30" s="8" t="s">
        <v>10</v>
      </c>
      <c r="E30" s="57"/>
      <c r="F30" s="57"/>
      <c r="G30" s="56"/>
    </row>
    <row r="31" spans="1:7" ht="15.75" customHeight="1">
      <c r="A31" s="59"/>
      <c r="B31" s="60"/>
      <c r="C31" s="61"/>
      <c r="D31" s="62"/>
      <c r="E31" s="63"/>
      <c r="F31" s="63"/>
      <c r="G31" s="64"/>
    </row>
    <row r="33" spans="1:11" ht="15.75">
      <c r="A33" s="48" t="s">
        <v>75</v>
      </c>
      <c r="B33" s="48"/>
      <c r="C33" s="49"/>
      <c r="D33" s="47"/>
      <c r="E33" s="47"/>
      <c r="F33" s="47"/>
      <c r="G33" s="1"/>
      <c r="H33" s="1"/>
      <c r="I33" s="1"/>
      <c r="J33" s="1"/>
      <c r="K33" s="1"/>
    </row>
    <row r="34" spans="1:11" ht="15.75">
      <c r="A34" s="48" t="s">
        <v>76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ht="15.7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ht="15.75">
      <c r="A36" s="48"/>
      <c r="B36" s="48"/>
      <c r="C36" s="49"/>
      <c r="D36" s="47"/>
      <c r="E36" s="47"/>
      <c r="F36" s="47"/>
      <c r="G36" s="1"/>
      <c r="H36" s="1"/>
      <c r="I36" s="1"/>
      <c r="J36" s="1"/>
      <c r="K36" s="1"/>
    </row>
    <row r="37" spans="1:11" ht="15.75">
      <c r="A37" s="48" t="s">
        <v>77</v>
      </c>
      <c r="B37" s="48"/>
      <c r="C37" s="49"/>
      <c r="D37" s="47"/>
      <c r="E37" s="47"/>
      <c r="F37" s="47"/>
      <c r="G37" s="1"/>
      <c r="H37" s="1"/>
      <c r="I37" s="1"/>
      <c r="J37" s="1"/>
      <c r="K37" s="1"/>
    </row>
    <row r="38" spans="1:11" ht="18.75">
      <c r="A38" s="114"/>
      <c r="B38" s="115"/>
      <c r="C38" s="116"/>
      <c r="D38" s="47"/>
      <c r="E38" s="47"/>
      <c r="F38" s="47"/>
      <c r="G38" s="1"/>
      <c r="H38" s="1"/>
      <c r="I38" s="1"/>
      <c r="J38" s="1"/>
      <c r="K38" s="1"/>
    </row>
    <row r="39" spans="1:11" ht="15.75">
      <c r="A39" s="50"/>
      <c r="B39" s="50"/>
      <c r="C39" s="49"/>
      <c r="D39" s="1"/>
      <c r="E39" s="1"/>
      <c r="F39" s="1"/>
      <c r="G39" s="1"/>
      <c r="H39" s="1"/>
      <c r="I39" s="1"/>
      <c r="J39" s="1"/>
      <c r="K39" s="1"/>
    </row>
  </sheetData>
  <mergeCells count="20">
    <mergeCell ref="A1:G1"/>
    <mergeCell ref="A13:A18"/>
    <mergeCell ref="B13:B18"/>
    <mergeCell ref="A25:A30"/>
    <mergeCell ref="B25:B30"/>
    <mergeCell ref="A4:B5"/>
    <mergeCell ref="A7:A12"/>
    <mergeCell ref="B7:B12"/>
    <mergeCell ref="C7:C12"/>
    <mergeCell ref="E4:F4"/>
    <mergeCell ref="A38:C38"/>
    <mergeCell ref="A2:G2"/>
    <mergeCell ref="A19:A24"/>
    <mergeCell ref="B19:B24"/>
    <mergeCell ref="C19:C24"/>
    <mergeCell ref="G4:G5"/>
    <mergeCell ref="D4:D5"/>
    <mergeCell ref="C4:C5"/>
    <mergeCell ref="C25:C30"/>
    <mergeCell ref="C13:C18"/>
  </mergeCells>
  <pageMargins left="0.51181102362204722" right="0.51181102362204722" top="0.55118110236220474" bottom="0.55118110236220474" header="0.11811023622047245" footer="0.11811023622047245"/>
  <pageSetup paperSize="9" scale="94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zoomScaleNormal="100" workbookViewId="0">
      <selection activeCell="O8" sqref="O8"/>
    </sheetView>
  </sheetViews>
  <sheetFormatPr defaultRowHeight="12.75"/>
  <cols>
    <col min="1" max="1" width="4.7109375" customWidth="1"/>
    <col min="2" max="2" width="4.5703125" customWidth="1"/>
    <col min="3" max="3" width="5" customWidth="1"/>
    <col min="4" max="4" width="4.140625" customWidth="1"/>
    <col min="5" max="5" width="39.140625" customWidth="1"/>
    <col min="6" max="6" width="21.7109375" customWidth="1"/>
    <col min="7" max="7" width="16.85546875" customWidth="1"/>
    <col min="8" max="8" width="17.42578125" customWidth="1"/>
    <col min="9" max="9" width="32.42578125" customWidth="1"/>
    <col min="10" max="10" width="43" customWidth="1"/>
    <col min="11" max="11" width="17.7109375" customWidth="1"/>
    <col min="22" max="22" width="9.140625" customWidth="1"/>
    <col min="26" max="26" width="9.42578125" customWidth="1"/>
    <col min="34" max="34" width="9.140625" customWidth="1"/>
  </cols>
  <sheetData>
    <row r="1" spans="1:1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55.5" customHeight="1">
      <c r="A3" s="142" t="s">
        <v>214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75.75" customHeight="1">
      <c r="A4" s="143" t="s">
        <v>37</v>
      </c>
      <c r="B4" s="144"/>
      <c r="C4" s="144"/>
      <c r="D4" s="144"/>
      <c r="E4" s="118" t="s">
        <v>52</v>
      </c>
      <c r="F4" s="118" t="s">
        <v>38</v>
      </c>
      <c r="G4" s="118" t="s">
        <v>39</v>
      </c>
      <c r="H4" s="118" t="s">
        <v>41</v>
      </c>
      <c r="I4" s="118" t="s">
        <v>40</v>
      </c>
      <c r="J4" s="118" t="s">
        <v>42</v>
      </c>
      <c r="K4" s="118" t="s">
        <v>43</v>
      </c>
    </row>
    <row r="5" spans="1:11" ht="43.5" customHeight="1">
      <c r="A5" s="13" t="s">
        <v>3</v>
      </c>
      <c r="B5" s="13" t="s">
        <v>4</v>
      </c>
      <c r="C5" s="13" t="s">
        <v>5</v>
      </c>
      <c r="D5" s="13" t="s">
        <v>6</v>
      </c>
      <c r="E5" s="144"/>
      <c r="F5" s="144"/>
      <c r="G5" s="144"/>
      <c r="H5" s="144"/>
      <c r="I5" s="144"/>
      <c r="J5" s="144"/>
      <c r="K5" s="144"/>
    </row>
    <row r="6" spans="1:11" s="14" customFormat="1" ht="55.5" customHeight="1">
      <c r="A6" s="32">
        <v>62</v>
      </c>
      <c r="B6" s="32">
        <v>0</v>
      </c>
      <c r="C6" s="32">
        <v>0</v>
      </c>
      <c r="D6" s="32">
        <v>1</v>
      </c>
      <c r="E6" s="94" t="s">
        <v>155</v>
      </c>
      <c r="F6" s="82" t="s">
        <v>171</v>
      </c>
      <c r="G6" s="81">
        <v>2024</v>
      </c>
      <c r="H6" s="81">
        <v>2024</v>
      </c>
      <c r="I6" s="24" t="s">
        <v>170</v>
      </c>
      <c r="J6" s="24" t="s">
        <v>169</v>
      </c>
      <c r="K6" s="95"/>
    </row>
    <row r="7" spans="1:11" ht="38.25">
      <c r="A7" s="32">
        <v>62</v>
      </c>
      <c r="B7" s="32">
        <v>0</v>
      </c>
      <c r="C7" s="32">
        <v>0</v>
      </c>
      <c r="D7" s="32">
        <v>2</v>
      </c>
      <c r="E7" s="94" t="s">
        <v>97</v>
      </c>
      <c r="F7" s="82" t="s">
        <v>171</v>
      </c>
      <c r="G7" s="112">
        <v>2024</v>
      </c>
      <c r="H7" s="112">
        <v>2024</v>
      </c>
      <c r="I7" s="24" t="s">
        <v>161</v>
      </c>
      <c r="J7" s="24" t="s">
        <v>204</v>
      </c>
      <c r="K7" s="95"/>
    </row>
    <row r="8" spans="1:11" ht="63.75">
      <c r="A8" s="32">
        <v>62</v>
      </c>
      <c r="B8" s="32">
        <v>0</v>
      </c>
      <c r="C8" s="32">
        <v>0</v>
      </c>
      <c r="D8" s="32">
        <v>2</v>
      </c>
      <c r="E8" s="94" t="s">
        <v>156</v>
      </c>
      <c r="F8" s="82" t="s">
        <v>171</v>
      </c>
      <c r="G8" s="112">
        <v>2024</v>
      </c>
      <c r="H8" s="112">
        <v>2024</v>
      </c>
      <c r="I8" s="24" t="s">
        <v>161</v>
      </c>
      <c r="J8" s="24" t="s">
        <v>205</v>
      </c>
      <c r="K8" s="95"/>
    </row>
    <row r="9" spans="1:11" ht="63.75">
      <c r="A9" s="32">
        <v>62</v>
      </c>
      <c r="B9" s="32">
        <v>0</v>
      </c>
      <c r="C9" s="32">
        <v>0</v>
      </c>
      <c r="D9" s="32">
        <v>2</v>
      </c>
      <c r="E9" s="94" t="s">
        <v>157</v>
      </c>
      <c r="F9" s="82" t="s">
        <v>171</v>
      </c>
      <c r="G9" s="112">
        <v>2024</v>
      </c>
      <c r="H9" s="112">
        <v>2024</v>
      </c>
      <c r="I9" s="24" t="s">
        <v>161</v>
      </c>
      <c r="J9" s="24" t="s">
        <v>206</v>
      </c>
      <c r="K9" s="95"/>
    </row>
    <row r="10" spans="1:11" ht="38.25">
      <c r="A10" s="32">
        <v>62</v>
      </c>
      <c r="B10" s="32">
        <v>0</v>
      </c>
      <c r="C10" s="32">
        <v>0</v>
      </c>
      <c r="D10" s="32">
        <v>2</v>
      </c>
      <c r="E10" s="94" t="s">
        <v>100</v>
      </c>
      <c r="F10" s="82" t="s">
        <v>172</v>
      </c>
      <c r="G10" s="112">
        <v>2024</v>
      </c>
      <c r="H10" s="112">
        <v>2024</v>
      </c>
      <c r="I10" s="24" t="s">
        <v>161</v>
      </c>
      <c r="J10" s="24" t="s">
        <v>176</v>
      </c>
      <c r="K10" s="95"/>
    </row>
    <row r="11" spans="1:11" ht="63.75">
      <c r="A11" s="32">
        <v>62</v>
      </c>
      <c r="B11" s="32">
        <v>0</v>
      </c>
      <c r="C11" s="32">
        <v>0</v>
      </c>
      <c r="D11" s="32">
        <v>2</v>
      </c>
      <c r="E11" s="94" t="s">
        <v>158</v>
      </c>
      <c r="F11" s="82" t="s">
        <v>171</v>
      </c>
      <c r="G11" s="112">
        <v>2024</v>
      </c>
      <c r="H11" s="112">
        <v>2024</v>
      </c>
      <c r="I11" s="24" t="s">
        <v>160</v>
      </c>
      <c r="J11" s="24" t="s">
        <v>206</v>
      </c>
      <c r="K11" s="95"/>
    </row>
    <row r="12" spans="1:11" ht="83.25" customHeight="1">
      <c r="A12" s="32">
        <v>62</v>
      </c>
      <c r="B12" s="32">
        <v>0</v>
      </c>
      <c r="C12" s="32">
        <v>0</v>
      </c>
      <c r="D12" s="32">
        <v>2</v>
      </c>
      <c r="E12" s="94" t="s">
        <v>165</v>
      </c>
      <c r="F12" s="82" t="s">
        <v>173</v>
      </c>
      <c r="G12" s="112">
        <v>2024</v>
      </c>
      <c r="H12" s="112">
        <v>2024</v>
      </c>
      <c r="I12" s="24" t="s">
        <v>162</v>
      </c>
      <c r="J12" s="99" t="s">
        <v>207</v>
      </c>
      <c r="K12" s="95"/>
    </row>
    <row r="13" spans="1:11" ht="51">
      <c r="A13" s="32">
        <v>62</v>
      </c>
      <c r="B13" s="32">
        <v>0</v>
      </c>
      <c r="C13" s="32">
        <v>0</v>
      </c>
      <c r="D13" s="32">
        <v>2</v>
      </c>
      <c r="E13" s="94" t="s">
        <v>102</v>
      </c>
      <c r="F13" s="82" t="s">
        <v>171</v>
      </c>
      <c r="G13" s="112">
        <v>2024</v>
      </c>
      <c r="H13" s="112">
        <v>2024</v>
      </c>
      <c r="I13" s="24" t="s">
        <v>163</v>
      </c>
      <c r="J13" s="24" t="s">
        <v>208</v>
      </c>
      <c r="K13" s="95"/>
    </row>
    <row r="14" spans="1:11" ht="63.75" customHeight="1">
      <c r="A14" s="32">
        <v>62</v>
      </c>
      <c r="B14" s="32">
        <v>4</v>
      </c>
      <c r="C14" s="32">
        <v>1</v>
      </c>
      <c r="D14" s="32">
        <v>0</v>
      </c>
      <c r="E14" s="94" t="s">
        <v>166</v>
      </c>
      <c r="F14" s="82" t="s">
        <v>174</v>
      </c>
      <c r="G14" s="112">
        <v>2024</v>
      </c>
      <c r="H14" s="112">
        <v>2024</v>
      </c>
      <c r="I14" s="24" t="s">
        <v>163</v>
      </c>
      <c r="J14" s="24" t="s">
        <v>209</v>
      </c>
      <c r="K14" s="96"/>
    </row>
    <row r="15" spans="1:11" ht="51">
      <c r="A15" s="32">
        <v>62</v>
      </c>
      <c r="B15" s="32">
        <v>0</v>
      </c>
      <c r="C15" s="32">
        <v>0</v>
      </c>
      <c r="D15" s="32">
        <v>2</v>
      </c>
      <c r="E15" s="94" t="s">
        <v>105</v>
      </c>
      <c r="F15" s="82" t="s">
        <v>171</v>
      </c>
      <c r="G15" s="112">
        <v>2024</v>
      </c>
      <c r="H15" s="112">
        <v>2024</v>
      </c>
      <c r="I15" s="24" t="s">
        <v>163</v>
      </c>
      <c r="J15" s="24" t="s">
        <v>177</v>
      </c>
      <c r="K15" s="96"/>
    </row>
    <row r="16" spans="1:11" ht="76.5">
      <c r="A16" s="32">
        <v>62</v>
      </c>
      <c r="B16" s="32">
        <v>0</v>
      </c>
      <c r="C16" s="32" t="s">
        <v>175</v>
      </c>
      <c r="D16" s="32">
        <v>5</v>
      </c>
      <c r="E16" s="94" t="s">
        <v>167</v>
      </c>
      <c r="F16" s="82" t="s">
        <v>171</v>
      </c>
      <c r="G16" s="112">
        <v>2024</v>
      </c>
      <c r="H16" s="112">
        <v>2024</v>
      </c>
      <c r="I16" s="24" t="s">
        <v>164</v>
      </c>
      <c r="J16" s="24" t="s">
        <v>210</v>
      </c>
      <c r="K16" s="96"/>
    </row>
    <row r="17" spans="1:11" ht="69.75" customHeight="1">
      <c r="A17" s="32">
        <v>62</v>
      </c>
      <c r="B17" s="32">
        <v>0</v>
      </c>
      <c r="C17" s="32" t="s">
        <v>175</v>
      </c>
      <c r="D17" s="32">
        <v>5</v>
      </c>
      <c r="E17" s="94" t="s">
        <v>168</v>
      </c>
      <c r="F17" s="82" t="s">
        <v>171</v>
      </c>
      <c r="G17" s="112">
        <v>2024</v>
      </c>
      <c r="H17" s="112">
        <v>2024</v>
      </c>
      <c r="I17" s="24" t="s">
        <v>159</v>
      </c>
      <c r="J17" s="24" t="s">
        <v>211</v>
      </c>
      <c r="K17" s="96"/>
    </row>
    <row r="18" spans="1:11" ht="97.5" customHeight="1">
      <c r="A18" s="32">
        <v>62</v>
      </c>
      <c r="B18" s="32">
        <v>0</v>
      </c>
      <c r="C18" s="32">
        <v>0</v>
      </c>
      <c r="D18" s="32">
        <v>2</v>
      </c>
      <c r="E18" s="94" t="s">
        <v>212</v>
      </c>
      <c r="F18" s="113" t="s">
        <v>93</v>
      </c>
      <c r="G18" s="112">
        <v>2024</v>
      </c>
      <c r="H18" s="112">
        <v>2024</v>
      </c>
      <c r="I18" s="24" t="s">
        <v>159</v>
      </c>
      <c r="J18" s="24" t="s">
        <v>213</v>
      </c>
      <c r="K18" s="96"/>
    </row>
    <row r="21" spans="1:11" ht="15.75">
      <c r="A21" s="48" t="s">
        <v>75</v>
      </c>
      <c r="B21" s="48"/>
      <c r="C21" s="49"/>
      <c r="D21" s="47"/>
    </row>
    <row r="22" spans="1:11" ht="15.75">
      <c r="A22" s="48" t="s">
        <v>76</v>
      </c>
      <c r="B22" s="48"/>
      <c r="C22" s="48"/>
      <c r="D22" s="48"/>
    </row>
    <row r="23" spans="1:11" ht="15.75">
      <c r="A23" s="48"/>
      <c r="B23" s="48"/>
      <c r="C23" s="48"/>
      <c r="D23" s="48"/>
    </row>
    <row r="24" spans="1:11" ht="15.75">
      <c r="A24" s="48"/>
      <c r="B24" s="48"/>
      <c r="C24" s="49"/>
      <c r="D24" s="47"/>
    </row>
    <row r="25" spans="1:11" ht="15.75">
      <c r="A25" s="48" t="s">
        <v>77</v>
      </c>
      <c r="B25" s="48"/>
      <c r="C25" s="49"/>
      <c r="D25" s="47"/>
    </row>
  </sheetData>
  <mergeCells count="11">
    <mergeCell ref="A1:K1"/>
    <mergeCell ref="A2:K2"/>
    <mergeCell ref="A3:K3"/>
    <mergeCell ref="A4:D4"/>
    <mergeCell ref="E4:E5"/>
    <mergeCell ref="F4:F5"/>
    <mergeCell ref="G4:G5"/>
    <mergeCell ref="H4:H5"/>
    <mergeCell ref="J4:J5"/>
    <mergeCell ref="K4:K5"/>
    <mergeCell ref="I4:I5"/>
  </mergeCells>
  <pageMargins left="0.51181102362204722" right="0.31496062992125984" top="0.15748031496062992" bottom="0.35433070866141736" header="0.11811023622047245" footer="0.11811023622047245"/>
  <pageSetup paperSize="9" scale="64" orientation="landscape" r:id="rId1"/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22"/>
  <sheetViews>
    <sheetView zoomScaleNormal="100" workbookViewId="0">
      <selection activeCell="T6" sqref="T6"/>
    </sheetView>
  </sheetViews>
  <sheetFormatPr defaultRowHeight="12.75"/>
  <cols>
    <col min="1" max="1" width="7.28515625" style="16" customWidth="1"/>
    <col min="2" max="2" width="7.5703125" style="16" customWidth="1"/>
    <col min="3" max="3" width="6.5703125" style="16" customWidth="1"/>
    <col min="4" max="4" width="7.85546875" style="16" customWidth="1"/>
    <col min="5" max="5" width="19.85546875" style="16" customWidth="1"/>
    <col min="6" max="6" width="19" style="16" customWidth="1"/>
    <col min="7" max="7" width="14.5703125" style="16" customWidth="1"/>
    <col min="8" max="8" width="8.28515625" style="16" customWidth="1"/>
    <col min="9" max="9" width="7.5703125" style="16" customWidth="1"/>
    <col min="10" max="10" width="9.85546875" style="16" customWidth="1"/>
    <col min="11" max="11" width="11.5703125" style="16" customWidth="1"/>
    <col min="12" max="12" width="11.140625" style="16" customWidth="1"/>
    <col min="13" max="13" width="13" style="16" customWidth="1"/>
    <col min="14" max="14" width="11.42578125" style="16" customWidth="1"/>
    <col min="15" max="15" width="11.140625" style="16" customWidth="1"/>
    <col min="16" max="16384" width="9.140625" style="16"/>
  </cols>
  <sheetData>
    <row r="1" spans="1:15" ht="69.75" customHeight="1">
      <c r="A1" s="145" t="s">
        <v>191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5" ht="96" customHeight="1">
      <c r="A2" s="146" t="s">
        <v>2</v>
      </c>
      <c r="B2" s="146"/>
      <c r="C2" s="146"/>
      <c r="D2" s="146"/>
      <c r="E2" s="146" t="s">
        <v>14</v>
      </c>
      <c r="F2" s="146" t="s">
        <v>15</v>
      </c>
      <c r="G2" s="146" t="s">
        <v>16</v>
      </c>
      <c r="H2" s="146" t="s">
        <v>17</v>
      </c>
      <c r="I2" s="146"/>
      <c r="J2" s="146"/>
      <c r="K2" s="146" t="s">
        <v>18</v>
      </c>
      <c r="L2" s="146"/>
      <c r="M2" s="146"/>
      <c r="N2" s="146" t="s">
        <v>61</v>
      </c>
      <c r="O2" s="149"/>
    </row>
    <row r="3" spans="1:15" ht="43.5" customHeight="1">
      <c r="A3" s="146"/>
      <c r="B3" s="146"/>
      <c r="C3" s="146"/>
      <c r="D3" s="146"/>
      <c r="E3" s="146"/>
      <c r="F3" s="146"/>
      <c r="G3" s="146"/>
      <c r="H3" s="146" t="s">
        <v>19</v>
      </c>
      <c r="I3" s="146" t="s">
        <v>20</v>
      </c>
      <c r="J3" s="146" t="s">
        <v>21</v>
      </c>
      <c r="K3" s="146" t="s">
        <v>22</v>
      </c>
      <c r="L3" s="146" t="s">
        <v>62</v>
      </c>
      <c r="M3" s="146" t="s">
        <v>63</v>
      </c>
      <c r="N3" s="146" t="s">
        <v>64</v>
      </c>
      <c r="O3" s="146" t="s">
        <v>78</v>
      </c>
    </row>
    <row r="4" spans="1:15" ht="36" customHeight="1">
      <c r="A4" s="67" t="s">
        <v>3</v>
      </c>
      <c r="B4" s="67" t="s">
        <v>4</v>
      </c>
      <c r="C4" s="67" t="s">
        <v>5</v>
      </c>
      <c r="D4" s="67" t="s">
        <v>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5" ht="20.25" customHeight="1">
      <c r="A5" s="70">
        <v>62</v>
      </c>
      <c r="B5" s="70">
        <v>0</v>
      </c>
      <c r="C5" s="70">
        <v>0</v>
      </c>
      <c r="D5" s="70">
        <v>1</v>
      </c>
      <c r="E5" s="147" t="s">
        <v>129</v>
      </c>
      <c r="F5" s="147"/>
      <c r="G5" s="147"/>
      <c r="H5" s="147"/>
      <c r="I5" s="147"/>
      <c r="J5" s="147"/>
      <c r="K5" s="147"/>
      <c r="L5" s="147"/>
      <c r="M5" s="147"/>
      <c r="N5" s="147"/>
      <c r="O5" s="148"/>
    </row>
    <row r="6" spans="1:15" ht="90" customHeight="1">
      <c r="A6" s="67">
        <v>62</v>
      </c>
      <c r="B6" s="67">
        <v>0</v>
      </c>
      <c r="C6" s="67">
        <v>0</v>
      </c>
      <c r="D6" s="67">
        <v>1</v>
      </c>
      <c r="E6" s="23" t="s">
        <v>130</v>
      </c>
      <c r="F6" s="77" t="s">
        <v>131</v>
      </c>
      <c r="G6" s="79" t="s">
        <v>132</v>
      </c>
      <c r="H6" s="68">
        <v>368</v>
      </c>
      <c r="I6" s="68">
        <v>368</v>
      </c>
      <c r="J6" s="71">
        <f>(I6/H6)*100-100</f>
        <v>0</v>
      </c>
      <c r="K6" s="83">
        <v>11151.9</v>
      </c>
      <c r="L6" s="83">
        <v>11151.9</v>
      </c>
      <c r="M6" s="83">
        <v>11151.9</v>
      </c>
      <c r="N6" s="73">
        <v>100</v>
      </c>
      <c r="O6" s="73">
        <v>100</v>
      </c>
    </row>
    <row r="7" spans="1:15" ht="21.75" customHeight="1">
      <c r="A7" s="70">
        <v>62</v>
      </c>
      <c r="B7" s="70">
        <v>0</v>
      </c>
      <c r="C7" s="70">
        <v>0</v>
      </c>
      <c r="D7" s="70">
        <v>2</v>
      </c>
      <c r="E7" s="147" t="s">
        <v>96</v>
      </c>
      <c r="F7" s="147"/>
      <c r="G7" s="147"/>
      <c r="H7" s="147"/>
      <c r="I7" s="147"/>
      <c r="J7" s="147"/>
      <c r="K7" s="147"/>
      <c r="L7" s="147"/>
      <c r="M7" s="147"/>
      <c r="N7" s="147"/>
      <c r="O7" s="148"/>
    </row>
    <row r="8" spans="1:15" ht="127.5" customHeight="1">
      <c r="A8" s="70">
        <v>62</v>
      </c>
      <c r="B8" s="67">
        <v>0</v>
      </c>
      <c r="C8" s="67">
        <v>0</v>
      </c>
      <c r="D8" s="67">
        <v>2</v>
      </c>
      <c r="E8" s="78" t="s">
        <v>133</v>
      </c>
      <c r="F8" s="77" t="s">
        <v>51</v>
      </c>
      <c r="G8" s="67" t="s">
        <v>36</v>
      </c>
      <c r="H8" s="68">
        <v>135</v>
      </c>
      <c r="I8" s="68">
        <v>135</v>
      </c>
      <c r="J8" s="71">
        <f>(I8/H8)*100-100</f>
        <v>0</v>
      </c>
      <c r="K8" s="72">
        <v>10791.6</v>
      </c>
      <c r="L8" s="72">
        <v>10791.6</v>
      </c>
      <c r="M8" s="72">
        <v>10791.6</v>
      </c>
      <c r="N8" s="73">
        <f>M8/K8*100</f>
        <v>100</v>
      </c>
      <c r="O8" s="73">
        <v>100</v>
      </c>
    </row>
    <row r="11" spans="1:15" ht="15.75">
      <c r="A11" s="48" t="s">
        <v>75</v>
      </c>
      <c r="B11" s="48"/>
      <c r="C11" s="49"/>
      <c r="D11" s="47"/>
      <c r="E11" s="47"/>
    </row>
    <row r="12" spans="1:15" ht="15.75">
      <c r="A12" s="48" t="s">
        <v>76</v>
      </c>
      <c r="B12" s="48"/>
      <c r="C12" s="48"/>
      <c r="D12" s="48"/>
      <c r="E12" s="48"/>
    </row>
    <row r="13" spans="1:15" ht="15.75">
      <c r="A13" s="48"/>
      <c r="B13" s="48"/>
      <c r="C13" s="48"/>
      <c r="D13" s="48"/>
      <c r="E13" s="48"/>
    </row>
    <row r="14" spans="1:15" ht="15.75">
      <c r="A14" s="48"/>
      <c r="B14" s="48"/>
      <c r="C14" s="49"/>
      <c r="D14" s="47"/>
      <c r="E14" s="47"/>
    </row>
    <row r="15" spans="1:15" ht="15.75">
      <c r="A15" s="48" t="s">
        <v>77</v>
      </c>
      <c r="B15" s="48"/>
      <c r="C15" s="49"/>
      <c r="D15" s="47"/>
      <c r="E15" s="47"/>
    </row>
    <row r="16" spans="1:15" ht="18.75">
      <c r="A16" s="114"/>
      <c r="B16" s="115"/>
      <c r="C16" s="116"/>
      <c r="D16" s="47"/>
      <c r="E16" s="47"/>
    </row>
    <row r="19" spans="1:5">
      <c r="A19" s="17"/>
      <c r="E19" s="18"/>
    </row>
    <row r="20" spans="1:5" ht="15">
      <c r="A20" s="19"/>
    </row>
    <row r="21" spans="1:5" ht="15">
      <c r="A21" s="19"/>
    </row>
    <row r="22" spans="1:5" ht="15">
      <c r="A22" s="19"/>
    </row>
  </sheetData>
  <mergeCells count="19">
    <mergeCell ref="A16:C16"/>
    <mergeCell ref="M3:M4"/>
    <mergeCell ref="H2:J2"/>
    <mergeCell ref="I3:I4"/>
    <mergeCell ref="J3:J4"/>
    <mergeCell ref="E7:O7"/>
    <mergeCell ref="A1:N1"/>
    <mergeCell ref="L3:L4"/>
    <mergeCell ref="E5:O5"/>
    <mergeCell ref="N2:O2"/>
    <mergeCell ref="N3:N4"/>
    <mergeCell ref="O3:O4"/>
    <mergeCell ref="H3:H4"/>
    <mergeCell ref="K2:M2"/>
    <mergeCell ref="A2:D3"/>
    <mergeCell ref="E2:E4"/>
    <mergeCell ref="F2:F4"/>
    <mergeCell ref="G2:G4"/>
    <mergeCell ref="K3:K4"/>
  </mergeCells>
  <pageMargins left="0.51181102362204722" right="0.31496062992125984" top="0.35433070866141736" bottom="0.35433070866141736" header="0.11811023622047245" footer="0.11811023622047245"/>
  <pageSetup paperSize="9" scale="80" orientation="landscape" r:id="rId1"/>
  <rowBreaks count="1" manualBreakCount="1">
    <brk id="1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L31"/>
  <sheetViews>
    <sheetView zoomScaleNormal="100" workbookViewId="0">
      <pane ySplit="2" topLeftCell="A15" activePane="bottomLeft" state="frozen"/>
      <selection pane="bottomLeft" activeCell="P18" sqref="P18"/>
    </sheetView>
  </sheetViews>
  <sheetFormatPr defaultRowHeight="12.75"/>
  <cols>
    <col min="1" max="1" width="4.85546875" style="1" customWidth="1"/>
    <col min="2" max="2" width="8.140625" style="1" customWidth="1"/>
    <col min="3" max="3" width="4.7109375" style="1" customWidth="1"/>
    <col min="4" max="4" width="22.85546875" style="1" customWidth="1"/>
    <col min="5" max="5" width="10.5703125" style="1" customWidth="1"/>
    <col min="6" max="6" width="12.85546875" style="1" customWidth="1"/>
    <col min="7" max="7" width="13.5703125" style="1" customWidth="1"/>
    <col min="8" max="8" width="14.140625" style="1" customWidth="1"/>
    <col min="9" max="9" width="11.28515625" style="1" customWidth="1"/>
    <col min="10" max="10" width="10.140625" style="1" customWidth="1"/>
    <col min="11" max="11" width="10.5703125" style="1" customWidth="1"/>
    <col min="12" max="12" width="24" style="1" customWidth="1"/>
    <col min="13" max="16384" width="9.140625" style="1"/>
  </cols>
  <sheetData>
    <row r="2" spans="1:12" ht="54" customHeight="1">
      <c r="A2" s="128" t="s">
        <v>192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2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67.5" customHeight="1">
      <c r="A4" s="118" t="s">
        <v>2</v>
      </c>
      <c r="B4" s="118"/>
      <c r="C4" s="117" t="s">
        <v>25</v>
      </c>
      <c r="D4" s="117" t="s">
        <v>26</v>
      </c>
      <c r="E4" s="117" t="s">
        <v>27</v>
      </c>
      <c r="F4" s="118" t="s">
        <v>28</v>
      </c>
      <c r="G4" s="118"/>
      <c r="H4" s="118"/>
      <c r="I4" s="117" t="s">
        <v>29</v>
      </c>
      <c r="J4" s="117" t="s">
        <v>30</v>
      </c>
      <c r="K4" s="117" t="s">
        <v>31</v>
      </c>
      <c r="L4" s="117" t="s">
        <v>32</v>
      </c>
    </row>
    <row r="5" spans="1:12" ht="63.75">
      <c r="A5" s="101" t="s">
        <v>3</v>
      </c>
      <c r="B5" s="101" t="s">
        <v>4</v>
      </c>
      <c r="C5" s="150"/>
      <c r="D5" s="150"/>
      <c r="E5" s="150"/>
      <c r="F5" s="101" t="s">
        <v>33</v>
      </c>
      <c r="G5" s="101" t="s">
        <v>34</v>
      </c>
      <c r="H5" s="101" t="s">
        <v>35</v>
      </c>
      <c r="I5" s="150"/>
      <c r="J5" s="150"/>
      <c r="K5" s="150"/>
      <c r="L5" s="150"/>
    </row>
    <row r="6" spans="1:12" ht="61.5" customHeight="1">
      <c r="A6" s="101">
        <v>62</v>
      </c>
      <c r="B6" s="101">
        <v>0</v>
      </c>
      <c r="C6" s="32">
        <v>1</v>
      </c>
      <c r="D6" s="87" t="s">
        <v>134</v>
      </c>
      <c r="E6" s="32" t="s">
        <v>36</v>
      </c>
      <c r="F6" s="32">
        <v>1</v>
      </c>
      <c r="G6" s="32">
        <v>1</v>
      </c>
      <c r="H6" s="32">
        <v>1</v>
      </c>
      <c r="I6" s="32">
        <f>H6-G6</f>
        <v>0</v>
      </c>
      <c r="J6" s="69">
        <f>(H6/G6)*100-100</f>
        <v>0</v>
      </c>
      <c r="K6" s="69"/>
      <c r="L6" s="32"/>
    </row>
    <row r="7" spans="1:12" ht="63.75">
      <c r="A7" s="101">
        <v>62</v>
      </c>
      <c r="B7" s="101">
        <v>0</v>
      </c>
      <c r="C7" s="32">
        <v>2</v>
      </c>
      <c r="D7" s="87" t="s">
        <v>135</v>
      </c>
      <c r="E7" s="32" t="s">
        <v>24</v>
      </c>
      <c r="F7" s="11">
        <v>85</v>
      </c>
      <c r="G7" s="11">
        <v>85</v>
      </c>
      <c r="H7" s="11">
        <v>85</v>
      </c>
      <c r="I7" s="32">
        <f t="shared" ref="I7:I22" si="0">H7-G7</f>
        <v>0</v>
      </c>
      <c r="J7" s="69">
        <f t="shared" ref="J7:J22" si="1">(H7/G7)*100-100</f>
        <v>0</v>
      </c>
      <c r="K7" s="69">
        <f t="shared" ref="K7:K22" si="2">H7/F7*100</f>
        <v>100</v>
      </c>
      <c r="L7" s="101"/>
    </row>
    <row r="8" spans="1:12" ht="51">
      <c r="A8" s="101">
        <v>62</v>
      </c>
      <c r="B8" s="101">
        <v>0</v>
      </c>
      <c r="C8" s="32">
        <v>3</v>
      </c>
      <c r="D8" s="87" t="s">
        <v>136</v>
      </c>
      <c r="E8" s="32" t="s">
        <v>132</v>
      </c>
      <c r="F8" s="11">
        <v>1</v>
      </c>
      <c r="G8" s="68">
        <v>5</v>
      </c>
      <c r="H8" s="68">
        <v>0</v>
      </c>
      <c r="I8" s="32">
        <f t="shared" si="0"/>
        <v>-5</v>
      </c>
      <c r="J8" s="69">
        <f t="shared" si="1"/>
        <v>-100</v>
      </c>
      <c r="K8" s="69"/>
      <c r="L8" s="24"/>
    </row>
    <row r="9" spans="1:12" ht="60" customHeight="1">
      <c r="A9" s="101">
        <v>62</v>
      </c>
      <c r="B9" s="101">
        <v>0</v>
      </c>
      <c r="C9" s="32">
        <v>4</v>
      </c>
      <c r="D9" s="87" t="s">
        <v>137</v>
      </c>
      <c r="E9" s="32" t="s">
        <v>36</v>
      </c>
      <c r="F9" s="11">
        <v>0</v>
      </c>
      <c r="G9" s="68">
        <v>3</v>
      </c>
      <c r="H9" s="68">
        <v>0</v>
      </c>
      <c r="I9" s="32">
        <f t="shared" si="0"/>
        <v>-3</v>
      </c>
      <c r="J9" s="69">
        <f t="shared" si="1"/>
        <v>-100</v>
      </c>
      <c r="K9" s="69"/>
      <c r="L9" s="24"/>
    </row>
    <row r="10" spans="1:12" ht="54.75" customHeight="1">
      <c r="A10" s="101">
        <v>62</v>
      </c>
      <c r="B10" s="101">
        <v>0</v>
      </c>
      <c r="C10" s="32">
        <v>5</v>
      </c>
      <c r="D10" s="87" t="s">
        <v>138</v>
      </c>
      <c r="E10" s="32" t="s">
        <v>36</v>
      </c>
      <c r="F10" s="66">
        <v>13</v>
      </c>
      <c r="G10" s="66">
        <v>10</v>
      </c>
      <c r="H10" s="66">
        <v>30</v>
      </c>
      <c r="I10" s="32">
        <f t="shared" si="0"/>
        <v>20</v>
      </c>
      <c r="J10" s="69">
        <f t="shared" si="1"/>
        <v>200</v>
      </c>
      <c r="K10" s="69">
        <f t="shared" si="2"/>
        <v>230.76923076923075</v>
      </c>
      <c r="L10" s="24"/>
    </row>
    <row r="11" spans="1:12" ht="70.5" customHeight="1">
      <c r="A11" s="101">
        <v>62</v>
      </c>
      <c r="B11" s="101">
        <v>0</v>
      </c>
      <c r="C11" s="32">
        <v>6</v>
      </c>
      <c r="D11" s="87" t="s">
        <v>139</v>
      </c>
      <c r="E11" s="32" t="s">
        <v>132</v>
      </c>
      <c r="F11" s="66">
        <v>3160</v>
      </c>
      <c r="G11" s="66">
        <v>3160</v>
      </c>
      <c r="H11" s="66">
        <v>3160</v>
      </c>
      <c r="I11" s="32">
        <f t="shared" si="0"/>
        <v>0</v>
      </c>
      <c r="J11" s="69">
        <f t="shared" si="1"/>
        <v>0</v>
      </c>
      <c r="K11" s="69">
        <f t="shared" si="2"/>
        <v>100</v>
      </c>
      <c r="L11" s="24"/>
    </row>
    <row r="12" spans="1:12" ht="87.75" customHeight="1">
      <c r="A12" s="101">
        <v>62</v>
      </c>
      <c r="B12" s="101">
        <v>0</v>
      </c>
      <c r="C12" s="32">
        <v>7</v>
      </c>
      <c r="D12" s="87" t="s">
        <v>140</v>
      </c>
      <c r="E12" s="32" t="s">
        <v>132</v>
      </c>
      <c r="F12" s="11">
        <v>368</v>
      </c>
      <c r="G12" s="11">
        <v>507</v>
      </c>
      <c r="H12" s="11">
        <v>507</v>
      </c>
      <c r="I12" s="32">
        <f t="shared" si="0"/>
        <v>0</v>
      </c>
      <c r="J12" s="69">
        <f t="shared" si="1"/>
        <v>0</v>
      </c>
      <c r="K12" s="69">
        <f t="shared" si="2"/>
        <v>137.77173913043478</v>
      </c>
      <c r="L12" s="24"/>
    </row>
    <row r="13" spans="1:12" ht="68.25" customHeight="1">
      <c r="A13" s="101">
        <v>62</v>
      </c>
      <c r="B13" s="101">
        <v>0</v>
      </c>
      <c r="C13" s="32">
        <v>8</v>
      </c>
      <c r="D13" s="87" t="s">
        <v>141</v>
      </c>
      <c r="E13" s="32" t="s">
        <v>36</v>
      </c>
      <c r="F13" s="11">
        <v>9</v>
      </c>
      <c r="G13" s="11">
        <v>8</v>
      </c>
      <c r="H13" s="11">
        <v>8</v>
      </c>
      <c r="I13" s="32">
        <f t="shared" si="0"/>
        <v>0</v>
      </c>
      <c r="J13" s="69">
        <f t="shared" si="1"/>
        <v>0</v>
      </c>
      <c r="K13" s="69">
        <f t="shared" si="2"/>
        <v>88.888888888888886</v>
      </c>
      <c r="L13" s="24"/>
    </row>
    <row r="14" spans="1:12" ht="48" customHeight="1">
      <c r="A14" s="101">
        <v>62</v>
      </c>
      <c r="B14" s="101">
        <v>0</v>
      </c>
      <c r="C14" s="32">
        <v>9</v>
      </c>
      <c r="D14" s="87" t="s">
        <v>142</v>
      </c>
      <c r="E14" s="32" t="s">
        <v>23</v>
      </c>
      <c r="F14" s="11">
        <v>780</v>
      </c>
      <c r="G14" s="11">
        <v>780</v>
      </c>
      <c r="H14" s="11">
        <v>780</v>
      </c>
      <c r="I14" s="32">
        <f t="shared" si="0"/>
        <v>0</v>
      </c>
      <c r="J14" s="69">
        <f t="shared" si="1"/>
        <v>0</v>
      </c>
      <c r="K14" s="69">
        <f t="shared" si="2"/>
        <v>100</v>
      </c>
      <c r="L14" s="24"/>
    </row>
    <row r="15" spans="1:12" ht="84" customHeight="1">
      <c r="A15" s="101">
        <v>62</v>
      </c>
      <c r="B15" s="101">
        <v>0</v>
      </c>
      <c r="C15" s="32">
        <v>10</v>
      </c>
      <c r="D15" s="87" t="s">
        <v>143</v>
      </c>
      <c r="E15" s="32" t="s">
        <v>24</v>
      </c>
      <c r="F15" s="11">
        <v>92</v>
      </c>
      <c r="G15" s="11">
        <v>79</v>
      </c>
      <c r="H15" s="11">
        <v>79</v>
      </c>
      <c r="I15" s="32">
        <f t="shared" si="0"/>
        <v>0</v>
      </c>
      <c r="J15" s="69">
        <f t="shared" si="1"/>
        <v>0</v>
      </c>
      <c r="K15" s="69">
        <f t="shared" si="2"/>
        <v>85.869565217391312</v>
      </c>
      <c r="L15" s="101"/>
    </row>
    <row r="16" spans="1:12" ht="99.75" customHeight="1">
      <c r="A16" s="101">
        <v>62</v>
      </c>
      <c r="B16" s="101">
        <v>0</v>
      </c>
      <c r="C16" s="32">
        <v>11</v>
      </c>
      <c r="D16" s="87" t="s">
        <v>144</v>
      </c>
      <c r="E16" s="32" t="s">
        <v>24</v>
      </c>
      <c r="F16" s="88">
        <v>70</v>
      </c>
      <c r="G16" s="88">
        <v>96</v>
      </c>
      <c r="H16" s="11">
        <v>96</v>
      </c>
      <c r="I16" s="32">
        <f t="shared" si="0"/>
        <v>0</v>
      </c>
      <c r="J16" s="69">
        <f t="shared" si="1"/>
        <v>0</v>
      </c>
      <c r="K16" s="69">
        <f t="shared" si="2"/>
        <v>137.14285714285714</v>
      </c>
      <c r="L16" s="22"/>
    </row>
    <row r="17" spans="1:12" ht="95.25" customHeight="1">
      <c r="A17" s="101">
        <v>62</v>
      </c>
      <c r="B17" s="101">
        <v>0</v>
      </c>
      <c r="C17" s="32">
        <v>12</v>
      </c>
      <c r="D17" s="87" t="s">
        <v>145</v>
      </c>
      <c r="E17" s="32" t="s">
        <v>24</v>
      </c>
      <c r="F17" s="88">
        <v>26.6</v>
      </c>
      <c r="G17" s="88">
        <v>45</v>
      </c>
      <c r="H17" s="88">
        <v>45</v>
      </c>
      <c r="I17" s="32">
        <f t="shared" si="0"/>
        <v>0</v>
      </c>
      <c r="J17" s="69">
        <f t="shared" si="1"/>
        <v>0</v>
      </c>
      <c r="K17" s="69">
        <f t="shared" si="2"/>
        <v>169.17293233082705</v>
      </c>
      <c r="L17" s="22"/>
    </row>
    <row r="18" spans="1:12" ht="116.25" customHeight="1">
      <c r="A18" s="101">
        <v>62</v>
      </c>
      <c r="B18" s="101">
        <v>0</v>
      </c>
      <c r="C18" s="32">
        <v>13</v>
      </c>
      <c r="D18" s="87" t="s">
        <v>146</v>
      </c>
      <c r="E18" s="32" t="s">
        <v>24</v>
      </c>
      <c r="F18" s="88">
        <v>3.4</v>
      </c>
      <c r="G18" s="88">
        <v>13</v>
      </c>
      <c r="H18" s="88">
        <v>13</v>
      </c>
      <c r="I18" s="32">
        <f t="shared" si="0"/>
        <v>0</v>
      </c>
      <c r="J18" s="69">
        <f t="shared" si="1"/>
        <v>0</v>
      </c>
      <c r="K18" s="69">
        <f t="shared" si="2"/>
        <v>382.35294117647061</v>
      </c>
      <c r="L18" s="22"/>
    </row>
    <row r="19" spans="1:12" ht="108" customHeight="1">
      <c r="A19" s="101">
        <v>62</v>
      </c>
      <c r="B19" s="101">
        <v>0</v>
      </c>
      <c r="C19" s="32">
        <v>14</v>
      </c>
      <c r="D19" s="87" t="s">
        <v>147</v>
      </c>
      <c r="E19" s="32" t="s">
        <v>132</v>
      </c>
      <c r="F19" s="11">
        <v>62</v>
      </c>
      <c r="G19" s="11">
        <v>55</v>
      </c>
      <c r="H19" s="11">
        <v>84</v>
      </c>
      <c r="I19" s="32">
        <f t="shared" si="0"/>
        <v>29</v>
      </c>
      <c r="J19" s="69">
        <f t="shared" si="1"/>
        <v>52.727272727272748</v>
      </c>
      <c r="K19" s="69">
        <f t="shared" si="2"/>
        <v>135.48387096774192</v>
      </c>
      <c r="L19" s="101"/>
    </row>
    <row r="20" spans="1:12" ht="63" customHeight="1">
      <c r="A20" s="101">
        <v>62</v>
      </c>
      <c r="B20" s="101">
        <v>0</v>
      </c>
      <c r="C20" s="32">
        <v>15</v>
      </c>
      <c r="D20" s="87" t="s">
        <v>148</v>
      </c>
      <c r="E20" s="32" t="s">
        <v>132</v>
      </c>
      <c r="F20" s="32">
        <v>364</v>
      </c>
      <c r="G20" s="32">
        <v>364</v>
      </c>
      <c r="H20" s="32">
        <v>364</v>
      </c>
      <c r="I20" s="32">
        <f t="shared" si="0"/>
        <v>0</v>
      </c>
      <c r="J20" s="69">
        <f t="shared" si="1"/>
        <v>0</v>
      </c>
      <c r="K20" s="69">
        <f t="shared" si="2"/>
        <v>100</v>
      </c>
      <c r="L20" s="101"/>
    </row>
    <row r="21" spans="1:12" ht="63" customHeight="1">
      <c r="A21" s="101">
        <v>62</v>
      </c>
      <c r="B21" s="101">
        <v>0</v>
      </c>
      <c r="C21" s="32">
        <v>16</v>
      </c>
      <c r="D21" s="87" t="s">
        <v>149</v>
      </c>
      <c r="E21" s="32" t="s">
        <v>36</v>
      </c>
      <c r="F21" s="32">
        <v>1</v>
      </c>
      <c r="G21" s="32">
        <v>1</v>
      </c>
      <c r="H21" s="32">
        <v>1</v>
      </c>
      <c r="I21" s="32">
        <f t="shared" si="0"/>
        <v>0</v>
      </c>
      <c r="J21" s="69">
        <f t="shared" si="1"/>
        <v>0</v>
      </c>
      <c r="K21" s="69">
        <f t="shared" si="2"/>
        <v>100</v>
      </c>
      <c r="L21" s="101"/>
    </row>
    <row r="22" spans="1:12">
      <c r="A22" s="101">
        <v>62</v>
      </c>
      <c r="B22" s="101">
        <v>0</v>
      </c>
      <c r="C22" s="32">
        <v>17</v>
      </c>
      <c r="D22" s="87" t="s">
        <v>51</v>
      </c>
      <c r="E22" s="32" t="s">
        <v>36</v>
      </c>
      <c r="F22" s="32">
        <v>135</v>
      </c>
      <c r="G22" s="32">
        <v>135</v>
      </c>
      <c r="H22" s="32">
        <v>135</v>
      </c>
      <c r="I22" s="32">
        <f t="shared" si="0"/>
        <v>0</v>
      </c>
      <c r="J22" s="69">
        <f t="shared" si="1"/>
        <v>0</v>
      </c>
      <c r="K22" s="69">
        <f t="shared" si="2"/>
        <v>100</v>
      </c>
      <c r="L22" s="101"/>
    </row>
    <row r="23" spans="1:12">
      <c r="A23" s="10"/>
    </row>
    <row r="24" spans="1:12">
      <c r="A24" s="10"/>
    </row>
    <row r="25" spans="1:12" ht="21.75" customHeight="1">
      <c r="A25" s="48" t="s">
        <v>75</v>
      </c>
      <c r="B25" s="48"/>
      <c r="C25" s="49"/>
      <c r="D25" s="47"/>
      <c r="E25" s="47"/>
      <c r="F25" s="16"/>
      <c r="G25" s="16"/>
      <c r="H25" s="16"/>
      <c r="I25" s="16"/>
      <c r="J25" s="16"/>
      <c r="K25" s="16"/>
    </row>
    <row r="26" spans="1:12" ht="12.75" customHeight="1">
      <c r="A26" s="48" t="s">
        <v>76</v>
      </c>
      <c r="B26" s="48"/>
      <c r="C26" s="48"/>
      <c r="D26" s="48"/>
      <c r="E26" s="48"/>
      <c r="F26" s="16"/>
      <c r="G26" s="16"/>
      <c r="H26" s="16"/>
      <c r="I26" s="16"/>
      <c r="J26" s="16"/>
      <c r="K26" s="16"/>
    </row>
    <row r="27" spans="1:12" ht="15.75">
      <c r="A27" s="48"/>
      <c r="B27" s="48"/>
      <c r="C27" s="48"/>
      <c r="D27" s="48"/>
      <c r="E27" s="48"/>
      <c r="F27" s="16"/>
      <c r="G27" s="16"/>
      <c r="H27" s="16"/>
      <c r="I27" s="16"/>
      <c r="J27" s="16"/>
      <c r="K27" s="16"/>
    </row>
    <row r="28" spans="1:12" ht="15.75">
      <c r="A28" s="48"/>
      <c r="B28" s="48"/>
      <c r="C28" s="49"/>
      <c r="D28" s="47"/>
      <c r="E28" s="47"/>
      <c r="F28" s="16"/>
      <c r="G28" s="16"/>
      <c r="H28" s="16"/>
      <c r="I28" s="16"/>
      <c r="J28" s="16"/>
      <c r="K28" s="16"/>
    </row>
    <row r="29" spans="1:12" ht="15.75">
      <c r="A29" s="48" t="s">
        <v>77</v>
      </c>
      <c r="B29" s="48"/>
      <c r="C29" s="49"/>
      <c r="D29" s="47"/>
      <c r="E29" s="47"/>
      <c r="F29" s="16"/>
      <c r="G29" s="16"/>
      <c r="H29" s="16"/>
      <c r="I29" s="16"/>
      <c r="J29" s="16"/>
      <c r="K29" s="16"/>
    </row>
    <row r="30" spans="1:12" ht="18.75">
      <c r="A30" s="114"/>
      <c r="B30" s="115"/>
      <c r="C30" s="116"/>
      <c r="D30" s="47"/>
      <c r="E30" s="47"/>
      <c r="F30" s="16"/>
      <c r="G30" s="16"/>
      <c r="H30" s="16"/>
      <c r="I30" s="16"/>
      <c r="J30" s="16"/>
      <c r="K30" s="16"/>
    </row>
    <row r="3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</sheetData>
  <mergeCells count="11">
    <mergeCell ref="A2:L2"/>
    <mergeCell ref="A30:C30"/>
    <mergeCell ref="F4:H4"/>
    <mergeCell ref="A4:B4"/>
    <mergeCell ref="L4:L5"/>
    <mergeCell ref="K4:K5"/>
    <mergeCell ref="J4:J5"/>
    <mergeCell ref="I4:I5"/>
    <mergeCell ref="E4:E5"/>
    <mergeCell ref="D4:D5"/>
    <mergeCell ref="C4:C5"/>
  </mergeCells>
  <pageMargins left="0.51181102362204722" right="0.51181102362204722" top="0.23622047244094491" bottom="0.23622047244094491" header="0.11811023622047245" footer="0.11811023622047245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K31"/>
  <sheetViews>
    <sheetView zoomScaleNormal="100" workbookViewId="0">
      <selection activeCell="F25" sqref="F25"/>
    </sheetView>
  </sheetViews>
  <sheetFormatPr defaultRowHeight="12.75"/>
  <cols>
    <col min="1" max="1" width="11" customWidth="1"/>
    <col min="2" max="2" width="12.7109375" customWidth="1"/>
    <col min="3" max="3" width="15" customWidth="1"/>
    <col min="4" max="4" width="12.85546875" customWidth="1"/>
    <col min="5" max="5" width="12.42578125" customWidth="1"/>
    <col min="6" max="6" width="11.42578125" customWidth="1"/>
    <col min="7" max="7" width="15.28515625" customWidth="1"/>
    <col min="8" max="8" width="12.28515625" customWidth="1"/>
    <col min="9" max="9" width="21.28515625" customWidth="1"/>
    <col min="10" max="10" width="19.42578125" customWidth="1"/>
    <col min="11" max="11" width="20.28515625" customWidth="1"/>
  </cols>
  <sheetData>
    <row r="2" spans="1:11" ht="66.75" customHeight="1">
      <c r="A2" s="128" t="s">
        <v>193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>
      <c r="A3" s="100" t="s">
        <v>25</v>
      </c>
      <c r="B3" s="151" t="s">
        <v>84</v>
      </c>
      <c r="C3" s="151"/>
      <c r="D3" s="151"/>
      <c r="E3" s="151" t="s">
        <v>85</v>
      </c>
      <c r="F3" s="151"/>
      <c r="G3" s="100" t="s">
        <v>86</v>
      </c>
      <c r="H3" s="151" t="s">
        <v>87</v>
      </c>
      <c r="I3" s="151"/>
      <c r="J3" s="151"/>
      <c r="K3" s="151"/>
    </row>
    <row r="4" spans="1:11" ht="69" customHeight="1">
      <c r="A4" s="80">
        <v>1</v>
      </c>
      <c r="B4" s="118" t="s">
        <v>153</v>
      </c>
      <c r="C4" s="148"/>
      <c r="D4" s="148"/>
      <c r="E4" s="152">
        <v>45302</v>
      </c>
      <c r="F4" s="148"/>
      <c r="G4" s="80">
        <v>13</v>
      </c>
      <c r="H4" s="153" t="s">
        <v>194</v>
      </c>
      <c r="I4" s="153"/>
      <c r="J4" s="153"/>
      <c r="K4" s="154"/>
    </row>
    <row r="5" spans="1:11" ht="87.75" customHeight="1">
      <c r="A5" s="80">
        <v>2</v>
      </c>
      <c r="B5" s="118" t="s">
        <v>153</v>
      </c>
      <c r="C5" s="148"/>
      <c r="D5" s="148"/>
      <c r="E5" s="152">
        <v>45442</v>
      </c>
      <c r="F5" s="148"/>
      <c r="G5" s="80">
        <v>572</v>
      </c>
      <c r="H5" s="153" t="s">
        <v>154</v>
      </c>
      <c r="I5" s="153"/>
      <c r="J5" s="153"/>
      <c r="K5" s="154"/>
    </row>
    <row r="6" spans="1:11" ht="25.5" customHeight="1">
      <c r="A6" s="86"/>
      <c r="B6" s="89"/>
      <c r="C6" s="90"/>
      <c r="D6" s="90"/>
      <c r="E6" s="91"/>
      <c r="F6" s="90"/>
      <c r="G6" s="86"/>
      <c r="H6" s="92"/>
      <c r="I6" s="92"/>
      <c r="J6" s="92"/>
      <c r="K6" s="93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48" t="s">
        <v>75</v>
      </c>
      <c r="B8" s="48"/>
      <c r="C8" s="49"/>
      <c r="D8" s="47"/>
      <c r="E8" s="47"/>
      <c r="F8" s="16"/>
      <c r="G8" s="16"/>
      <c r="H8" s="1"/>
      <c r="I8" s="1"/>
      <c r="J8" s="1"/>
      <c r="K8" s="1"/>
    </row>
    <row r="9" spans="1:11" ht="15.75">
      <c r="A9" s="48" t="s">
        <v>76</v>
      </c>
      <c r="B9" s="48"/>
      <c r="C9" s="48"/>
      <c r="D9" s="48"/>
      <c r="E9" s="48"/>
      <c r="F9" s="16"/>
      <c r="G9" s="16"/>
      <c r="H9" s="1"/>
      <c r="I9" s="1"/>
      <c r="J9" s="1"/>
      <c r="K9" s="1"/>
    </row>
    <row r="10" spans="1:11" ht="15.75">
      <c r="A10" s="48"/>
      <c r="B10" s="48"/>
      <c r="C10" s="48"/>
      <c r="D10" s="48"/>
      <c r="E10" s="48"/>
      <c r="F10" s="16"/>
      <c r="G10" s="16"/>
      <c r="H10" s="1"/>
      <c r="I10" s="1"/>
      <c r="J10" s="1"/>
      <c r="K10" s="1"/>
    </row>
    <row r="11" spans="1:11" ht="15.75">
      <c r="A11" s="48"/>
      <c r="B11" s="48"/>
      <c r="C11" s="49"/>
      <c r="D11" s="47"/>
      <c r="E11" s="47"/>
      <c r="F11" s="16"/>
      <c r="G11" s="16"/>
      <c r="H11" s="1"/>
      <c r="I11" s="1"/>
      <c r="J11" s="1"/>
      <c r="K11" s="1"/>
    </row>
    <row r="12" spans="1:11" ht="15.75">
      <c r="A12" s="48" t="s">
        <v>77</v>
      </c>
      <c r="B12" s="48"/>
      <c r="C12" s="49"/>
      <c r="D12" s="47"/>
      <c r="E12" s="47"/>
      <c r="F12" s="16"/>
      <c r="G12" s="16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10">
    <mergeCell ref="B5:D5"/>
    <mergeCell ref="E5:F5"/>
    <mergeCell ref="H5:K5"/>
    <mergeCell ref="A2:K2"/>
    <mergeCell ref="B3:D3"/>
    <mergeCell ref="E3:F3"/>
    <mergeCell ref="H3:K3"/>
    <mergeCell ref="B4:D4"/>
    <mergeCell ref="E4:F4"/>
    <mergeCell ref="H4:K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6"/>
  <sheetViews>
    <sheetView zoomScaleNormal="100" workbookViewId="0">
      <selection activeCell="H45" sqref="H45"/>
    </sheetView>
  </sheetViews>
  <sheetFormatPr defaultRowHeight="12.75"/>
  <cols>
    <col min="1" max="3" width="9.28515625" style="1" bestFit="1" customWidth="1"/>
    <col min="4" max="4" width="40.7109375" style="1" customWidth="1"/>
    <col min="5" max="5" width="13.7109375" style="1" customWidth="1"/>
    <col min="6" max="6" width="11" style="1" customWidth="1"/>
    <col min="7" max="7" width="12.140625" style="1" customWidth="1"/>
    <col min="8" max="8" width="33.140625" style="1" customWidth="1"/>
    <col min="9" max="16384" width="9.140625" style="1"/>
  </cols>
  <sheetData>
    <row r="1" spans="1:8" ht="40.5" customHeight="1">
      <c r="B1" s="128" t="s">
        <v>195</v>
      </c>
      <c r="C1" s="155"/>
      <c r="D1" s="155"/>
      <c r="E1" s="155"/>
      <c r="F1" s="155"/>
      <c r="G1" s="155"/>
      <c r="H1" s="155"/>
    </row>
    <row r="3" spans="1:8" ht="109.5" customHeight="1">
      <c r="A3" s="158" t="s">
        <v>2</v>
      </c>
      <c r="B3" s="164"/>
      <c r="C3" s="156" t="s">
        <v>25</v>
      </c>
      <c r="D3" s="156" t="s">
        <v>26</v>
      </c>
      <c r="E3" s="156" t="s">
        <v>27</v>
      </c>
      <c r="F3" s="158" t="s">
        <v>28</v>
      </c>
      <c r="G3" s="121"/>
      <c r="H3" s="29" t="s">
        <v>79</v>
      </c>
    </row>
    <row r="4" spans="1:8" ht="39.75" customHeight="1">
      <c r="A4" s="159" t="s">
        <v>3</v>
      </c>
      <c r="B4" s="159" t="s">
        <v>4</v>
      </c>
      <c r="C4" s="161"/>
      <c r="D4" s="161"/>
      <c r="E4" s="161"/>
      <c r="F4" s="156" t="s">
        <v>196</v>
      </c>
      <c r="G4" s="156" t="s">
        <v>197</v>
      </c>
      <c r="H4" s="156" t="s">
        <v>44</v>
      </c>
    </row>
    <row r="5" spans="1:8">
      <c r="A5" s="160"/>
      <c r="B5" s="160"/>
      <c r="C5" s="157"/>
      <c r="D5" s="157"/>
      <c r="E5" s="157"/>
      <c r="F5" s="157"/>
      <c r="G5" s="157"/>
      <c r="H5" s="165"/>
    </row>
    <row r="6" spans="1:8" ht="39.75" customHeight="1">
      <c r="A6" s="6">
        <v>62</v>
      </c>
      <c r="B6" s="6">
        <v>0</v>
      </c>
      <c r="C6" s="6">
        <v>1</v>
      </c>
      <c r="D6" s="87" t="s">
        <v>134</v>
      </c>
      <c r="E6" s="32" t="s">
        <v>36</v>
      </c>
      <c r="F6" s="32">
        <v>1</v>
      </c>
      <c r="G6" s="32">
        <v>1</v>
      </c>
      <c r="H6" s="56">
        <f>G6/F6*100</f>
        <v>100</v>
      </c>
    </row>
    <row r="7" spans="1:8" ht="55.5" customHeight="1">
      <c r="A7" s="80">
        <v>62</v>
      </c>
      <c r="B7" s="80">
        <v>0</v>
      </c>
      <c r="C7" s="6">
        <v>2</v>
      </c>
      <c r="D7" s="87" t="s">
        <v>135</v>
      </c>
      <c r="E7" s="32" t="s">
        <v>24</v>
      </c>
      <c r="F7" s="11">
        <v>85</v>
      </c>
      <c r="G7" s="11">
        <v>85</v>
      </c>
      <c r="H7" s="56">
        <f t="shared" ref="H7:H23" si="0">G7/F7*100</f>
        <v>100</v>
      </c>
    </row>
    <row r="8" spans="1:8" ht="48.75" customHeight="1">
      <c r="A8" s="80">
        <v>62</v>
      </c>
      <c r="B8" s="80">
        <v>0</v>
      </c>
      <c r="C8" s="6">
        <v>3</v>
      </c>
      <c r="D8" s="87" t="s">
        <v>136</v>
      </c>
      <c r="E8" s="32" t="s">
        <v>132</v>
      </c>
      <c r="F8" s="11">
        <v>5</v>
      </c>
      <c r="G8" s="11">
        <v>0</v>
      </c>
      <c r="H8" s="56">
        <f t="shared" si="0"/>
        <v>0</v>
      </c>
    </row>
    <row r="9" spans="1:8" ht="36" customHeight="1">
      <c r="A9" s="80">
        <v>62</v>
      </c>
      <c r="B9" s="80">
        <v>0</v>
      </c>
      <c r="C9" s="6">
        <v>4</v>
      </c>
      <c r="D9" s="87" t="s">
        <v>137</v>
      </c>
      <c r="E9" s="32" t="s">
        <v>36</v>
      </c>
      <c r="F9" s="11">
        <v>3</v>
      </c>
      <c r="G9" s="11">
        <v>0</v>
      </c>
      <c r="H9" s="56">
        <f t="shared" si="0"/>
        <v>0</v>
      </c>
    </row>
    <row r="10" spans="1:8" ht="32.25" customHeight="1">
      <c r="A10" s="80">
        <v>62</v>
      </c>
      <c r="B10" s="80">
        <v>0</v>
      </c>
      <c r="C10" s="6">
        <v>5</v>
      </c>
      <c r="D10" s="87" t="s">
        <v>138</v>
      </c>
      <c r="E10" s="32" t="s">
        <v>36</v>
      </c>
      <c r="F10" s="66">
        <v>10</v>
      </c>
      <c r="G10" s="66">
        <v>30</v>
      </c>
      <c r="H10" s="56">
        <v>100</v>
      </c>
    </row>
    <row r="11" spans="1:8" ht="51.75" customHeight="1">
      <c r="A11" s="80">
        <v>62</v>
      </c>
      <c r="B11" s="80">
        <v>0</v>
      </c>
      <c r="C11" s="6">
        <v>6</v>
      </c>
      <c r="D11" s="87" t="s">
        <v>139</v>
      </c>
      <c r="E11" s="32" t="s">
        <v>132</v>
      </c>
      <c r="F11" s="66">
        <v>3160</v>
      </c>
      <c r="G11" s="66">
        <v>3160</v>
      </c>
      <c r="H11" s="56">
        <f t="shared" si="0"/>
        <v>100</v>
      </c>
    </row>
    <row r="12" spans="1:8" ht="52.5" customHeight="1">
      <c r="A12" s="80">
        <v>62</v>
      </c>
      <c r="B12" s="80">
        <v>0</v>
      </c>
      <c r="C12" s="6">
        <v>7</v>
      </c>
      <c r="D12" s="87" t="s">
        <v>140</v>
      </c>
      <c r="E12" s="84" t="s">
        <v>132</v>
      </c>
      <c r="F12" s="85">
        <v>507</v>
      </c>
      <c r="G12" s="85">
        <v>507</v>
      </c>
      <c r="H12" s="56">
        <f t="shared" si="0"/>
        <v>100</v>
      </c>
    </row>
    <row r="13" spans="1:8" ht="41.25" customHeight="1">
      <c r="A13" s="80">
        <v>62</v>
      </c>
      <c r="B13" s="80">
        <v>0</v>
      </c>
      <c r="C13" s="6">
        <v>8</v>
      </c>
      <c r="D13" s="87" t="s">
        <v>141</v>
      </c>
      <c r="E13" s="32" t="s">
        <v>36</v>
      </c>
      <c r="F13" s="11">
        <v>8</v>
      </c>
      <c r="G13" s="11">
        <v>8</v>
      </c>
      <c r="H13" s="56">
        <f t="shared" si="0"/>
        <v>100</v>
      </c>
    </row>
    <row r="14" spans="1:8" ht="45.75" customHeight="1">
      <c r="A14" s="80">
        <v>62</v>
      </c>
      <c r="B14" s="80">
        <v>0</v>
      </c>
      <c r="C14" s="6">
        <v>9</v>
      </c>
      <c r="D14" s="87" t="s">
        <v>142</v>
      </c>
      <c r="E14" s="32" t="s">
        <v>23</v>
      </c>
      <c r="F14" s="11">
        <v>780</v>
      </c>
      <c r="G14" s="11">
        <v>780</v>
      </c>
      <c r="H14" s="56">
        <f t="shared" si="0"/>
        <v>100</v>
      </c>
    </row>
    <row r="15" spans="1:8" ht="65.25" customHeight="1">
      <c r="A15" s="80">
        <v>62</v>
      </c>
      <c r="B15" s="80">
        <v>0</v>
      </c>
      <c r="C15" s="6">
        <v>10</v>
      </c>
      <c r="D15" s="87" t="s">
        <v>143</v>
      </c>
      <c r="E15" s="32" t="s">
        <v>24</v>
      </c>
      <c r="F15" s="11">
        <v>79</v>
      </c>
      <c r="G15" s="11">
        <v>79</v>
      </c>
      <c r="H15" s="56">
        <f t="shared" si="0"/>
        <v>100</v>
      </c>
    </row>
    <row r="16" spans="1:8" ht="60" customHeight="1">
      <c r="A16" s="80">
        <v>62</v>
      </c>
      <c r="B16" s="80">
        <v>0</v>
      </c>
      <c r="C16" s="6">
        <v>11</v>
      </c>
      <c r="D16" s="87" t="s">
        <v>144</v>
      </c>
      <c r="E16" s="32" t="s">
        <v>24</v>
      </c>
      <c r="F16" s="88">
        <v>96</v>
      </c>
      <c r="G16" s="11">
        <v>96</v>
      </c>
      <c r="H16" s="56">
        <f t="shared" si="0"/>
        <v>100</v>
      </c>
    </row>
    <row r="17" spans="1:8" ht="63.75">
      <c r="A17" s="80">
        <v>62</v>
      </c>
      <c r="B17" s="80">
        <v>0</v>
      </c>
      <c r="C17" s="6">
        <v>12</v>
      </c>
      <c r="D17" s="87" t="s">
        <v>145</v>
      </c>
      <c r="E17" s="32" t="s">
        <v>24</v>
      </c>
      <c r="F17" s="88">
        <v>45</v>
      </c>
      <c r="G17" s="88">
        <v>45</v>
      </c>
      <c r="H17" s="56">
        <f t="shared" si="0"/>
        <v>100</v>
      </c>
    </row>
    <row r="18" spans="1:8" ht="63.75">
      <c r="A18" s="80">
        <v>62</v>
      </c>
      <c r="B18" s="80">
        <v>0</v>
      </c>
      <c r="C18" s="6">
        <v>13</v>
      </c>
      <c r="D18" s="87" t="s">
        <v>146</v>
      </c>
      <c r="E18" s="32" t="s">
        <v>24</v>
      </c>
      <c r="F18" s="88">
        <v>13</v>
      </c>
      <c r="G18" s="88">
        <v>13</v>
      </c>
      <c r="H18" s="56">
        <f t="shared" si="0"/>
        <v>100</v>
      </c>
    </row>
    <row r="19" spans="1:8" ht="51">
      <c r="A19" s="80">
        <v>62</v>
      </c>
      <c r="B19" s="80">
        <v>0</v>
      </c>
      <c r="C19" s="6">
        <v>14</v>
      </c>
      <c r="D19" s="87" t="s">
        <v>147</v>
      </c>
      <c r="E19" s="32" t="s">
        <v>132</v>
      </c>
      <c r="F19" s="11">
        <v>55</v>
      </c>
      <c r="G19" s="11">
        <v>84</v>
      </c>
      <c r="H19" s="56">
        <v>100</v>
      </c>
    </row>
    <row r="20" spans="1:8" ht="48.75" customHeight="1">
      <c r="A20" s="80">
        <v>62</v>
      </c>
      <c r="B20" s="80">
        <v>0</v>
      </c>
      <c r="C20" s="6">
        <v>15</v>
      </c>
      <c r="D20" s="87" t="s">
        <v>148</v>
      </c>
      <c r="E20" s="32" t="s">
        <v>132</v>
      </c>
      <c r="F20" s="32">
        <v>364</v>
      </c>
      <c r="G20" s="32">
        <v>364</v>
      </c>
      <c r="H20" s="56">
        <f t="shared" si="0"/>
        <v>100</v>
      </c>
    </row>
    <row r="21" spans="1:8" ht="25.5">
      <c r="A21" s="80">
        <v>62</v>
      </c>
      <c r="B21" s="80">
        <v>0</v>
      </c>
      <c r="C21" s="6">
        <v>16</v>
      </c>
      <c r="D21" s="87" t="s">
        <v>149</v>
      </c>
      <c r="E21" s="32" t="s">
        <v>36</v>
      </c>
      <c r="F21" s="32">
        <v>1</v>
      </c>
      <c r="G21" s="32">
        <v>1</v>
      </c>
      <c r="H21" s="56">
        <f t="shared" si="0"/>
        <v>100</v>
      </c>
    </row>
    <row r="22" spans="1:8" ht="20.25" customHeight="1">
      <c r="A22" s="80">
        <v>62</v>
      </c>
      <c r="B22" s="80">
        <v>0</v>
      </c>
      <c r="C22" s="6">
        <v>17</v>
      </c>
      <c r="D22" s="87" t="s">
        <v>51</v>
      </c>
      <c r="E22" s="32" t="s">
        <v>36</v>
      </c>
      <c r="F22" s="32">
        <v>135</v>
      </c>
      <c r="G22" s="32">
        <v>135</v>
      </c>
      <c r="H22" s="56">
        <f t="shared" si="0"/>
        <v>100</v>
      </c>
    </row>
    <row r="23" spans="1:8" ht="48" customHeight="1">
      <c r="A23" s="80">
        <v>62</v>
      </c>
      <c r="B23" s="80">
        <v>0</v>
      </c>
      <c r="C23" s="6">
        <v>18</v>
      </c>
      <c r="D23" s="31" t="s">
        <v>45</v>
      </c>
      <c r="E23" s="6" t="s">
        <v>46</v>
      </c>
      <c r="F23" s="57">
        <v>37986.921000000002</v>
      </c>
      <c r="G23" s="57">
        <v>37841.910000000003</v>
      </c>
      <c r="H23" s="56">
        <f t="shared" si="0"/>
        <v>99.618260716629294</v>
      </c>
    </row>
    <row r="24" spans="1:8">
      <c r="A24" s="30"/>
      <c r="B24" s="30"/>
      <c r="C24" s="30"/>
      <c r="D24" s="31" t="s">
        <v>47</v>
      </c>
      <c r="E24" s="30"/>
      <c r="F24" s="6"/>
      <c r="G24" s="6"/>
      <c r="H24" s="74">
        <f>SUM(H6:H23)</f>
        <v>1599.6182607166293</v>
      </c>
    </row>
    <row r="25" spans="1:8">
      <c r="A25" s="30"/>
      <c r="B25" s="30"/>
      <c r="C25" s="30"/>
      <c r="D25" s="31" t="s">
        <v>48</v>
      </c>
      <c r="E25" s="30"/>
      <c r="F25" s="6"/>
      <c r="G25" s="6"/>
      <c r="H25" s="75">
        <f>H24/C23</f>
        <v>88.867681150923843</v>
      </c>
    </row>
    <row r="27" spans="1:8" ht="25.5" customHeight="1">
      <c r="A27" s="166" t="s">
        <v>80</v>
      </c>
      <c r="B27" s="166"/>
      <c r="C27" s="166"/>
      <c r="D27" s="166"/>
      <c r="E27" s="166"/>
      <c r="F27" s="166"/>
      <c r="G27" s="166"/>
      <c r="H27" s="166"/>
    </row>
    <row r="28" spans="1:8">
      <c r="A28" s="167" t="s">
        <v>199</v>
      </c>
      <c r="B28" s="167"/>
      <c r="C28" s="167"/>
      <c r="D28" s="167"/>
      <c r="E28" s="167"/>
      <c r="F28" s="167"/>
      <c r="G28" s="167"/>
      <c r="H28" s="168"/>
    </row>
    <row r="29" spans="1:8" ht="37.5" customHeight="1">
      <c r="A29" s="169" t="s">
        <v>198</v>
      </c>
      <c r="B29" s="169"/>
      <c r="C29" s="169"/>
      <c r="D29" s="169"/>
      <c r="E29" s="169"/>
      <c r="F29" s="169"/>
      <c r="G29" s="169"/>
      <c r="H29" s="170"/>
    </row>
    <row r="30" spans="1:8" ht="32.25" customHeight="1">
      <c r="A30" s="162" t="s">
        <v>81</v>
      </c>
      <c r="B30" s="162"/>
      <c r="C30" s="162"/>
      <c r="D30" s="162"/>
      <c r="E30" s="162"/>
      <c r="F30" s="162"/>
      <c r="G30" s="162"/>
      <c r="H30" s="162"/>
    </row>
    <row r="31" spans="1:8" ht="16.5" customHeight="1">
      <c r="A31" s="1" t="s">
        <v>200</v>
      </c>
    </row>
    <row r="33" spans="1:8" ht="18" customHeight="1">
      <c r="A33" s="162" t="s">
        <v>82</v>
      </c>
      <c r="B33" s="162"/>
      <c r="C33" s="162"/>
      <c r="D33" s="162"/>
      <c r="E33" s="162"/>
      <c r="F33" s="162"/>
      <c r="G33" s="162"/>
      <c r="H33" s="162"/>
    </row>
    <row r="34" spans="1:8">
      <c r="A34" s="1" t="s">
        <v>201</v>
      </c>
    </row>
    <row r="35" spans="1:8" ht="21.75" customHeight="1"/>
    <row r="36" spans="1:8" ht="22.5" customHeight="1">
      <c r="A36" s="162" t="s">
        <v>83</v>
      </c>
      <c r="B36" s="162"/>
      <c r="C36" s="162"/>
      <c r="D36" s="162"/>
      <c r="E36" s="162"/>
      <c r="F36" s="162"/>
      <c r="G36" s="162"/>
      <c r="H36" s="162"/>
    </row>
    <row r="37" spans="1:8" ht="18" customHeight="1">
      <c r="A37" s="1" t="s">
        <v>202</v>
      </c>
    </row>
    <row r="39" spans="1:8" ht="32.25" customHeight="1">
      <c r="A39" s="163" t="s">
        <v>203</v>
      </c>
      <c r="B39" s="163"/>
      <c r="C39" s="163"/>
      <c r="D39" s="163"/>
      <c r="E39" s="163"/>
      <c r="F39" s="163"/>
      <c r="G39" s="163"/>
      <c r="H39" s="124"/>
    </row>
    <row r="40" spans="1:8" ht="32.25" customHeight="1">
      <c r="A40" s="105"/>
      <c r="B40" s="105"/>
      <c r="C40" s="105"/>
      <c r="D40" s="105"/>
      <c r="E40" s="105"/>
      <c r="F40" s="105"/>
      <c r="G40" s="105"/>
      <c r="H40" s="103"/>
    </row>
    <row r="42" spans="1:8" ht="15.75">
      <c r="A42" s="48" t="s">
        <v>75</v>
      </c>
      <c r="B42" s="48"/>
      <c r="C42" s="49"/>
      <c r="D42" s="47"/>
      <c r="E42" s="47"/>
      <c r="F42" s="16"/>
      <c r="G42" s="16"/>
    </row>
    <row r="43" spans="1:8" ht="15.75">
      <c r="A43" s="48" t="s">
        <v>76</v>
      </c>
      <c r="B43" s="48"/>
      <c r="C43" s="48"/>
      <c r="D43" s="48"/>
      <c r="E43" s="48"/>
      <c r="F43" s="16"/>
      <c r="G43" s="16"/>
    </row>
    <row r="44" spans="1:8" ht="15.75">
      <c r="A44" s="48"/>
      <c r="B44" s="48"/>
      <c r="C44" s="48"/>
      <c r="D44" s="48"/>
      <c r="E44" s="48"/>
      <c r="F44" s="16"/>
      <c r="G44" s="16"/>
    </row>
    <row r="45" spans="1:8" ht="15.75">
      <c r="A45" s="48"/>
      <c r="B45" s="48"/>
      <c r="C45" s="49"/>
      <c r="D45" s="47"/>
      <c r="E45" s="47"/>
      <c r="F45" s="16"/>
      <c r="G45" s="16"/>
    </row>
    <row r="46" spans="1:8" ht="15.75">
      <c r="A46" s="48" t="s">
        <v>77</v>
      </c>
      <c r="B46" s="48"/>
      <c r="C46" s="49"/>
      <c r="D46" s="47"/>
      <c r="E46" s="47"/>
      <c r="F46" s="16"/>
      <c r="G46" s="16"/>
    </row>
  </sheetData>
  <mergeCells count="18">
    <mergeCell ref="A36:H36"/>
    <mergeCell ref="A39:H39"/>
    <mergeCell ref="E3:E5"/>
    <mergeCell ref="A3:B3"/>
    <mergeCell ref="H4:H5"/>
    <mergeCell ref="A27:H27"/>
    <mergeCell ref="A28:H28"/>
    <mergeCell ref="A29:H29"/>
    <mergeCell ref="A30:H30"/>
    <mergeCell ref="A33:H33"/>
    <mergeCell ref="B1:H1"/>
    <mergeCell ref="F4:F5"/>
    <mergeCell ref="G4:G5"/>
    <mergeCell ref="F3:G3"/>
    <mergeCell ref="A4:A5"/>
    <mergeCell ref="B4:B5"/>
    <mergeCell ref="C3:C5"/>
    <mergeCell ref="D3:D5"/>
  </mergeCells>
  <pageMargins left="0.70866141732283472" right="0.31496062992125984" top="0.35433070866141736" bottom="0.35433070866141736" header="0.11811023622047245" footer="0.11811023622047245"/>
  <pageSetup paperSize="9" scale="96" orientation="landscape" r:id="rId1"/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Форма 1</vt:lpstr>
      <vt:lpstr>форма 2</vt:lpstr>
      <vt:lpstr>форма 3</vt:lpstr>
      <vt:lpstr>форма 4</vt:lpstr>
      <vt:lpstr>форма 5</vt:lpstr>
      <vt:lpstr>форма 6</vt:lpstr>
      <vt:lpstr>оценка программы</vt:lpstr>
      <vt:lpstr>'Форма 1'!LAST_CELL</vt:lpstr>
      <vt:lpstr>'Форма 1'!Заголовки_для_печати</vt:lpstr>
      <vt:lpstr>'форма 3'!Заголовки_для_печати</vt:lpstr>
      <vt:lpstr>'форма 4'!Заголовки_для_печати</vt:lpstr>
      <vt:lpstr>'форма 5'!Заголовки_для_печати</vt:lpstr>
      <vt:lpstr>'форма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Бобрешева</dc:creator>
  <dc:description>POI HSSF rep:2.52.0.105</dc:description>
  <cp:lastModifiedBy>User</cp:lastModifiedBy>
  <cp:lastPrinted>2025-03-14T04:01:38Z</cp:lastPrinted>
  <dcterms:created xsi:type="dcterms:W3CDTF">2021-04-27T04:20:55Z</dcterms:created>
  <dcterms:modified xsi:type="dcterms:W3CDTF">2025-03-14T07:52:17Z</dcterms:modified>
</cp:coreProperties>
</file>