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Форма 1." sheetId="1" state="visible" r:id="rId1"/>
    <sheet name="форма  2" sheetId="2" state="visible" r:id="rId2"/>
    <sheet name="форма 3" sheetId="3" state="visible" r:id="rId3"/>
    <sheet name="Лист1" sheetId="4" state="visible" r:id="rId4"/>
    <sheet name="Лист2" sheetId="5" state="visible" r:id="rId5"/>
  </sheets>
  <definedNames>
    <definedName name="APPT" localSheetId="0">'Форма 1.'!$E$9</definedName>
    <definedName name="FIO" localSheetId="0">'Форма 1.'!$K$9</definedName>
    <definedName name="LAST_CELL" localSheetId="0">'Форма 1.'!#REF!</definedName>
    <definedName name="SIGN" localSheetId="0">'Форма 1.'!$E$9:$M$9</definedName>
    <definedName name="Print_Titles" localSheetId="0">'Форма 1.'!$2:$3</definedName>
    <definedName name="_xlnm.Print_Area" localSheetId="2">'форма 3'!$A$2:$K$28</definedName>
  </definedNames>
  <calcPr/>
</workbook>
</file>

<file path=xl/sharedStrings.xml><?xml version="1.0" encoding="utf-8"?>
<sst xmlns="http://schemas.openxmlformats.org/spreadsheetml/2006/main" count="166" uniqueCount="166">
  <si>
    <t xml:space="preserve">Форма 1.Отчет об использовании бюджетных ассигнований бюджета муниципального образования «Социальное развитие сел Александровского района на 2017-2021 годы и на плановый период до 2027 года» за 2024 год</t>
  </si>
  <si>
    <t xml:space="preserve">Коды аналитической программной классификации</t>
  </si>
  <si>
    <t xml:space="preserve">Наименование муниципальной программы, подпрограммы, основного мероприятия, мероприятия</t>
  </si>
  <si>
    <t xml:space="preserve">Ответственный исполнитель, соисполнитель</t>
  </si>
  <si>
    <t xml:space="preserve">Код бюджетной классификации</t>
  </si>
  <si>
    <t xml:space="preserve">План на 2024 год</t>
  </si>
  <si>
    <t xml:space="preserve">Кассовое исполнение за 2024г.</t>
  </si>
  <si>
    <t xml:space="preserve">% исполнения</t>
  </si>
  <si>
    <t>МП</t>
  </si>
  <si>
    <t>Пп</t>
  </si>
  <si>
    <t>ОМ</t>
  </si>
  <si>
    <t>М</t>
  </si>
  <si>
    <t>КЦСР</t>
  </si>
  <si>
    <t>КВСР</t>
  </si>
  <si>
    <t>КФСР</t>
  </si>
  <si>
    <t>КВР</t>
  </si>
  <si>
    <t xml:space="preserve">Муниципальная программа «Социальное развитие сел Александровского района на 2017-2021 годы и на плановый период до 2027 года»</t>
  </si>
  <si>
    <t>5200000000</t>
  </si>
  <si>
    <t xml:space="preserve">Создание условий развития социальной сферы и инфраструктуры</t>
  </si>
  <si>
    <t>5200100000</t>
  </si>
  <si>
    <t xml:space="preserve">Создание условий для обеспечения перевозок воздушным транспортом (содержание вертолетных площадок по селам района, содержание технологических зданий (аэропорт) по селам района)</t>
  </si>
  <si>
    <t xml:space="preserve">Администрация Александровского района Томкой области</t>
  </si>
  <si>
    <t>5200100003</t>
  </si>
  <si>
    <t xml:space="preserve">Капитальный и текущий ремонт автомобильных дорог и инженерных сооружений на них в границах муниципальных районов и поселений</t>
  </si>
  <si>
    <t>5200100004</t>
  </si>
  <si>
    <t xml:space="preserve">Создание условий для обеспечения перевозок водным транспортом (обустройство сходней, траление паромных причалов)</t>
  </si>
  <si>
    <t xml:space="preserve">Администрации поселений</t>
  </si>
  <si>
    <t>5200100007</t>
  </si>
  <si>
    <t xml:space="preserve">Установка знаков навигационного ограждения судового хода</t>
  </si>
  <si>
    <t>5200100008</t>
  </si>
  <si>
    <t xml:space="preserve">Межбюджетные трансферты на содержание зимника б.н.п. Медведево- п.Северный</t>
  </si>
  <si>
    <t>5200100013</t>
  </si>
  <si>
    <t xml:space="preserve">Возмещение расходов за оказанные услуги сети передачи данных Интернет в рамках Проекта СЗО</t>
  </si>
  <si>
    <t>5200100022</t>
  </si>
  <si>
    <t xml:space="preserve">Возмещение расходов связанных с содержанием оборудования сетей сотовой связи стандарта GSM</t>
  </si>
  <si>
    <t>5200100023</t>
  </si>
  <si>
    <t xml:space="preserve">Подготовительные работы теплохода КС-40 для работы в навигационный период</t>
  </si>
  <si>
    <t xml:space="preserve">Администрации Лукашкин Ярского и Назинского сельских поселений Александровского района Томской области</t>
  </si>
  <si>
    <t>5200100030</t>
  </si>
  <si>
    <t xml:space="preserve">Приобретение пассажирского автомобиля </t>
  </si>
  <si>
    <t>5200100099</t>
  </si>
  <si>
    <t xml:space="preserve">Компенсация расходов по организации электроснабжения от дизельных электростанций</t>
  </si>
  <si>
    <t>5200140120</t>
  </si>
  <si>
    <t xml:space="preserve">Капитальный ремонт и (или) ремонт автомобильных дорог общего пользования местного значения</t>
  </si>
  <si>
    <t xml:space="preserve">Администрация Александровского с/п</t>
  </si>
  <si>
    <t>5200140930</t>
  </si>
  <si>
    <t xml:space="preserve">Организация транспортного обслуживания населения воздушным транспортом в границах муниципальных районов</t>
  </si>
  <si>
    <t>5200141120</t>
  </si>
  <si>
    <t xml:space="preserve">Оказание помощи в развитии личного подсобного хозяйства</t>
  </si>
  <si>
    <t>5200200000</t>
  </si>
  <si>
    <t xml:space="preserve">Оказание адресной помощи физическим и юридическим лицам, на приобретение и заготовку грубых кормов</t>
  </si>
  <si>
    <t>5200200002</t>
  </si>
  <si>
    <t xml:space="preserve">Осуществление отдельных государственных полномочий по поддержке сельскохозяйственного производства (поддержка малых форм хозяйствования)</t>
  </si>
  <si>
    <t>5200240200</t>
  </si>
  <si>
    <t xml:space="preserve">Повышение комфортности среды жизнедеятельности граждан, проживающих в сельской местности</t>
  </si>
  <si>
    <t>5200300000</t>
  </si>
  <si>
    <t xml:space="preserve">Утилизация ртутьсодержащих ламп</t>
  </si>
  <si>
    <t>5200300004</t>
  </si>
  <si>
    <t xml:space="preserve">Поддержка кадрового обеспечения на территории Александровского района (привлечение и закрепление кадров на селе)</t>
  </si>
  <si>
    <t>5200300005</t>
  </si>
  <si>
    <t xml:space="preserve">Информирование населения о деятельности органов местного самоуправления Александровского района и информационно-разъяснительная работа по актуальным социально-значимым вопросам в печатных изданиях</t>
  </si>
  <si>
    <t>5200300006</t>
  </si>
  <si>
    <t xml:space="preserve">Информационные услуги: изготовление сюжетов по актуальным социально-значимым вопросам на телевидении</t>
  </si>
  <si>
    <t>5200300007</t>
  </si>
  <si>
    <t xml:space="preserve">Обслуживание объектов муниципальной собственности</t>
  </si>
  <si>
    <t>5200300008</t>
  </si>
  <si>
    <t xml:space="preserve">Мероприятия по землеустройству</t>
  </si>
  <si>
    <t>5200300009</t>
  </si>
  <si>
    <t xml:space="preserve">Проведение специальной оценки условий труда</t>
  </si>
  <si>
    <t>5200300012</t>
  </si>
  <si>
    <t xml:space="preserve">Текущий ремонт</t>
  </si>
  <si>
    <t>5200300013</t>
  </si>
  <si>
    <t xml:space="preserve">Выезд на место обнаружения следов медведей и выгон медведей на территории, не представляющие опасности для населения Александровского района</t>
  </si>
  <si>
    <t>5200300016</t>
  </si>
  <si>
    <t xml:space="preserve">Финансовое обеспечение деятельности редакции газеты "Северянка"</t>
  </si>
  <si>
    <t>5200300017</t>
  </si>
  <si>
    <t xml:space="preserve">Демонтаж и снос строений после пожара </t>
  </si>
  <si>
    <t>5200300022</t>
  </si>
  <si>
    <t xml:space="preserve">Регулирование численности безнадзорных животных</t>
  </si>
  <si>
    <t>5200400000</t>
  </si>
  <si>
    <t xml:space="preserve">Осуществление деятельности по обращению с животными без владельцев </t>
  </si>
  <si>
    <t>5200400002</t>
  </si>
  <si>
    <t xml:space="preserve">Организация мероприятий при осуществлении деятельности по обращению с животными без владельцев</t>
  </si>
  <si>
    <t>5200440160</t>
  </si>
  <si>
    <t xml:space="preserve">Осуществление управленческих функций органами местного самоуправления </t>
  </si>
  <si>
    <t>5200440170</t>
  </si>
  <si>
    <t xml:space="preserve">Природоохранные мероприятия</t>
  </si>
  <si>
    <t xml:space="preserve">Утилизация твердых коммунальных отходов</t>
  </si>
  <si>
    <t>5200500001</t>
  </si>
  <si>
    <t xml:space="preserve">Ликвидация мест несанкционированного размещения отходов</t>
  </si>
  <si>
    <t>5200500003</t>
  </si>
  <si>
    <t xml:space="preserve">Осуществление мониторинга состояния и загрязнения окружающей среды на объекте объектов размещения отходов производства и потребления до снятия с государственного учета объектов, оказывающих негативное воздействие на окружающую среду объекта размещения отходов производства и потребления после полного выполнения работ по ликвидации и (или) рекультивации, исключающих негативное воздействие на окружающую среду</t>
  </si>
  <si>
    <t>5200500004</t>
  </si>
  <si>
    <t xml:space="preserve">Разработка проектно-сметной документации в целях реализации мероприятий, направленных на рекультивацию объектов размещения отходов, в том числе твердых коммунальных отходов</t>
  </si>
  <si>
    <t>5200500005</t>
  </si>
  <si>
    <t xml:space="preserve">Озеленение </t>
  </si>
  <si>
    <t xml:space="preserve">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</si>
  <si>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 xml:space="preserve">Разработка проектно-сметной документации в целях реализации мероприятий, направленных на снижение загрязнения атмосферного воздуха</t>
  </si>
  <si>
    <t xml:space="preserve">Форма 2.Отчет о расходах на реализацию целей муниципальной программы  «Социальное развитие сел Александровского района на 2017-2021 годы и на плановый период до 2027 года» за 2024 год</t>
  </si>
  <si>
    <t xml:space="preserve">Наименование муниципальной программы </t>
  </si>
  <si>
    <t xml:space="preserve">Источники финансирования</t>
  </si>
  <si>
    <t xml:space="preserve">Оценка расходов,                тыс. рублей</t>
  </si>
  <si>
    <t xml:space="preserve">Отношение фактических расходов к оценке расходов, %</t>
  </si>
  <si>
    <t xml:space="preserve">Оценка расходов</t>
  </si>
  <si>
    <t xml:space="preserve">Фактические расходы</t>
  </si>
  <si>
    <t xml:space="preserve"> «Социальное развитие сел Александровского района на 2017-2021 годы и на плановый период до 2027 года»</t>
  </si>
  <si>
    <t>Всего</t>
  </si>
  <si>
    <t xml:space="preserve">в том числе:</t>
  </si>
  <si>
    <t xml:space="preserve">собственные средства</t>
  </si>
  <si>
    <t xml:space="preserve"> средства из бюджета Томской области</t>
  </si>
  <si>
    <t xml:space="preserve">средства бюджетов сельских поселений</t>
  </si>
  <si>
    <t xml:space="preserve">Форма 3. Отчет о выполнении мероприятий муниципальной программы «Социальное развитие сел Александровского района на 2017-2021 годы и на плановый период до 2027 года» за 2024 год</t>
  </si>
  <si>
    <t xml:space="preserve">Код аналитической программной классификации</t>
  </si>
  <si>
    <t xml:space="preserve">Наименование подпрограммы,                                                основного мероприятия, мероприятия</t>
  </si>
  <si>
    <t xml:space="preserve">Ответственный исполнитель подпрограммы, основного мероприятия, мероприятия</t>
  </si>
  <si>
    <t xml:space="preserve">Срок выполнения плановый </t>
  </si>
  <si>
    <t xml:space="preserve">Срок выполнения фактический</t>
  </si>
  <si>
    <t xml:space="preserve">Ожидаемый непосредственный результат</t>
  </si>
  <si>
    <t xml:space="preserve">Достигнутый результат</t>
  </si>
  <si>
    <t xml:space="preserve">Проблемы, возникшие в ходе реализации мероприятия</t>
  </si>
  <si>
    <t xml:space="preserve">Уменьшение стоимости проезда воздушным транспортом для населения района</t>
  </si>
  <si>
    <t xml:space="preserve">Создание непрерывных, благоприятных условий для движения транспортных средств на территории МО «Александровский  район»</t>
  </si>
  <si>
    <t xml:space="preserve">несоблюдение подрядчиком условий контракта</t>
  </si>
  <si>
    <t xml:space="preserve">Создание  безопасных условий для перевозки пассажиров водным транспортом</t>
  </si>
  <si>
    <t xml:space="preserve">Обеспечение услугами связи</t>
  </si>
  <si>
    <t xml:space="preserve">Приобретение пассажирского автомобиля</t>
  </si>
  <si>
    <t xml:space="preserve">Приобретение пассажирского автомобиля для учреждения культуры</t>
  </si>
  <si>
    <t xml:space="preserve">Возмещение убытков комунальным предприятиям</t>
  </si>
  <si>
    <t xml:space="preserve">Увеличение числа граждан, занимающихся личным подсобным хозяйством</t>
  </si>
  <si>
    <t xml:space="preserve">Оказана помощь одному гражданину на завоз кормов</t>
  </si>
  <si>
    <t xml:space="preserve">Сохранение и увеличение поголовья скота в населенных пунктах</t>
  </si>
  <si>
    <t xml:space="preserve">Оказана помощь 12 гражданам, ведущим ЛПХ, на содержание коров, 14 гражданам на осеменение</t>
  </si>
  <si>
    <t xml:space="preserve">Обеспечение экологического законодательства</t>
  </si>
  <si>
    <t xml:space="preserve">Сокращение миграционной убыли населения</t>
  </si>
  <si>
    <t xml:space="preserve">Обеспечние сохранности муниципалдьного имущества</t>
  </si>
  <si>
    <t xml:space="preserve">Обеспечение деятельности специалиста по обращению дивотными без владельцев</t>
  </si>
  <si>
    <t xml:space="preserve">Обеспечение деятельности специалиста по обращению животными без владельцев</t>
  </si>
  <si>
    <t xml:space="preserve">Осуществление управленческих функций органами местного самоуправления</t>
  </si>
  <si>
    <t xml:space="preserve">Обеспечение полномочий по обращению с ТКО</t>
  </si>
  <si>
    <t xml:space="preserve">Работы не выполнялись</t>
  </si>
  <si>
    <t xml:space="preserve">Работы не выполнялись </t>
  </si>
  <si>
    <t xml:space="preserve">Форма 5. Отчет о достигнутых значениях целевых показателей (индикаторов) муниципальной программы   «Социальная поддержка населения Александровского района на 2017-2021 годы и на плановый период до 2027 года» за 2024 год</t>
  </si>
  <si>
    <t xml:space="preserve">№ п/п</t>
  </si>
  <si>
    <t xml:space="preserve">Наименование целевого показателя (индикатора)</t>
  </si>
  <si>
    <t xml:space="preserve">Единица измерения</t>
  </si>
  <si>
    <t xml:space="preserve">Значения целевого показателя (индикатора)</t>
  </si>
  <si>
    <t xml:space="preserve">Абсолютное отклонение факта от плана </t>
  </si>
  <si>
    <t xml:space="preserve">Относительное отклонение факта от плана, в %</t>
  </si>
  <si>
    <t xml:space="preserve">Обоснование отклонений значений целевого показателя (индикатора) на конец отчетного периода</t>
  </si>
  <si>
    <t xml:space="preserve">факт на начало отчетного периода (за прошлый год)</t>
  </si>
  <si>
    <t xml:space="preserve">план на конец отчетного (текущего) года</t>
  </si>
  <si>
    <t xml:space="preserve">факт на конец отчетного периода</t>
  </si>
  <si>
    <t xml:space="preserve">Жилищная обеспеченность на 1 человека, кв. м.</t>
  </si>
  <si>
    <t>Ед.</t>
  </si>
  <si>
    <t>-</t>
  </si>
  <si>
    <t xml:space="preserve">Ввод в действие объектов инженерной инфраструктуры, км в год</t>
  </si>
  <si>
    <t xml:space="preserve">Количество отремонтированных и построенных дорог внутри населенных пунктов, м2</t>
  </si>
  <si>
    <t xml:space="preserve">Увеличение числа граждан, занимающихся личным подсобным хозяйством, чел.</t>
  </si>
  <si>
    <t xml:space="preserve">Увеличение количества граждан и сельскохозяйственных организаций - получателей муниципальной финансовой поддержки, числе по годам, ед.</t>
  </si>
  <si>
    <t xml:space="preserve">Форма 6. Сведения о внесенных за отчетный период изменениях в муниципальную программу</t>
  </si>
  <si>
    <t xml:space="preserve">Вид правового акта</t>
  </si>
  <si>
    <t xml:space="preserve">Дата принятия</t>
  </si>
  <si>
    <t>Номер</t>
  </si>
  <si>
    <t xml:space="preserve">Суть изменений (краткое изложение)</t>
  </si>
  <si>
    <t xml:space="preserve">постановление </t>
  </si>
  <si>
    <t xml:space="preserve">приведение в соответствии с бюджетом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</si>
</sst>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0.0"/>
    <numFmt numFmtId="161" formatCode="0.000"/>
    <numFmt numFmtId="162" formatCode="#,##0.000"/>
    <numFmt numFmtId="163" formatCode="dd/mm/yyyy"/>
  </numFmts>
  <fonts count="17">
    <font>
      <name val="Arial"/>
      <color theme="1"/>
      <sz val="10.000000"/>
    </font>
    <font>
      <name val="Calibri"/>
      <color theme="10"/>
      <sz val="11.000000"/>
      <u/>
      <scheme val="minor"/>
    </font>
    <font>
      <name val="Times New Roman"/>
      <sz val="10.000000"/>
    </font>
    <font>
      <name val="Times New Roman"/>
      <b/>
      <sz val="10.000000"/>
    </font>
    <font>
      <name val="Times New Roman"/>
      <sz val="11.000000"/>
    </font>
    <font>
      <name val="Times New Roman"/>
      <b/>
      <sz val="11.000000"/>
    </font>
    <font>
      <name val="Times New Roman"/>
      <color theme="1"/>
      <sz val="11.000000"/>
    </font>
    <font>
      <name val="Times New Roman"/>
      <i/>
      <color theme="1"/>
      <sz val="11.000000"/>
    </font>
    <font>
      <name val="Arial"/>
      <sz val="8.000000"/>
    </font>
    <font>
      <name val="Arial"/>
      <sz val="10.000000"/>
    </font>
    <font>
      <name val="Times New Roman"/>
      <sz val="12.000000"/>
    </font>
    <font>
      <name val="Times New Roman"/>
      <color theme="1"/>
      <sz val="12.000000"/>
    </font>
    <font>
      <name val="Arial"/>
      <b/>
      <sz val="10.000000"/>
    </font>
    <font>
      <name val="Times New Roman"/>
      <sz val="8.000000"/>
    </font>
    <font>
      <name val="Times New Roman"/>
      <color theme="1"/>
      <sz val="10.000000"/>
    </font>
    <font>
      <name val="Times New Roman"/>
      <b/>
      <color theme="1"/>
      <sz val="10.000000"/>
    </font>
    <font>
      <name val="Arial"/>
      <b/>
      <color theme="1"/>
      <sz val="10.000000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fontId="0" fillId="0" borderId="0" numFmtId="0" applyNumberFormat="1" applyFont="1" applyFill="1" applyBorder="1"/>
    <xf fontId="1" fillId="0" borderId="0" numFmtId="0" applyNumberFormat="0" applyFont="1" applyFill="0" applyBorder="0" applyProtection="0"/>
  </cellStyleXfs>
  <cellXfs count="123">
    <xf fontId="0" fillId="0" borderId="0" numFmtId="0" xfId="0"/>
    <xf fontId="2" fillId="0" borderId="0" numFmtId="0" xfId="0" applyFont="1"/>
    <xf fontId="2" fillId="0" borderId="0" numFmtId="2" xfId="0" applyNumberFormat="1" applyFont="1" applyAlignment="1">
      <alignment horizontal="right"/>
    </xf>
    <xf fontId="3" fillId="0" borderId="0" numFmtId="0" xfId="0" applyFont="1" applyAlignment="1">
      <alignment horizontal="center" vertical="center" wrapText="1"/>
    </xf>
    <xf fontId="2" fillId="0" borderId="0" numFmtId="2" xfId="0" applyNumberFormat="1" applyFont="1" applyAlignment="1" applyProtection="1">
      <alignment horizontal="right" vertical="top" wrapText="1"/>
    </xf>
    <xf fontId="2" fillId="0" borderId="1" numFmtId="0" xfId="0" applyFont="1" applyBorder="1" applyAlignment="1">
      <alignment horizontal="center" vertical="center" wrapText="1"/>
    </xf>
    <xf fontId="2" fillId="0" borderId="1" numFmtId="49" xfId="0" applyNumberFormat="1" applyFont="1" applyBorder="1" applyAlignment="1" applyProtection="1">
      <alignment horizontal="center" vertical="center" wrapText="1"/>
    </xf>
    <xf fontId="2" fillId="0" borderId="1" numFmtId="2" xfId="0" applyNumberFormat="1" applyFont="1" applyBorder="1" applyAlignment="1">
      <alignment horizontal="right" vertical="center" wrapText="1"/>
    </xf>
    <xf fontId="2" fillId="0" borderId="1" numFmtId="0" xfId="0" applyFont="1" applyBorder="1" applyAlignment="1">
      <alignment horizontal="center" vertical="center"/>
    </xf>
    <xf fontId="2" fillId="0" borderId="1" numFmtId="0" xfId="0" applyFont="1" applyBorder="1"/>
    <xf fontId="2" fillId="0" borderId="1" numFmtId="2" xfId="0" applyNumberFormat="1" applyFont="1" applyBorder="1" applyAlignment="1" applyProtection="1">
      <alignment horizontal="right"/>
    </xf>
    <xf fontId="2" fillId="0" borderId="1" numFmtId="49" xfId="0" applyNumberFormat="1" applyFont="1" applyBorder="1" applyAlignment="1" applyProtection="1">
      <alignment horizontal="left" vertical="center" wrapText="1"/>
    </xf>
    <xf fontId="2" fillId="0" borderId="1" numFmtId="2" xfId="0" applyNumberFormat="1" applyFont="1" applyBorder="1" applyAlignment="1" applyProtection="1">
      <alignment horizontal="center" vertical="center" wrapText="1"/>
    </xf>
    <xf fontId="2" fillId="0" borderId="1" numFmtId="160" xfId="0" applyNumberFormat="1" applyFont="1" applyBorder="1" applyAlignment="1" applyProtection="1">
      <alignment horizontal="center" vertical="center" wrapText="1"/>
    </xf>
    <xf fontId="2" fillId="0" borderId="0" numFmtId="4" xfId="0" applyNumberFormat="1" applyFont="1" applyAlignment="1">
      <alignment horizontal="center" vertical="center" wrapText="1"/>
    </xf>
    <xf fontId="3" fillId="0" borderId="0" numFmtId="0" xfId="0" applyFont="1"/>
    <xf fontId="3" fillId="0" borderId="1" numFmtId="0" xfId="0" applyFont="1" applyBorder="1" applyAlignment="1">
      <alignment horizontal="center" vertical="center"/>
    </xf>
    <xf fontId="3" fillId="0" borderId="1" numFmtId="49" xfId="0" applyNumberFormat="1" applyFont="1" applyBorder="1" applyAlignment="1" applyProtection="1">
      <alignment horizontal="left" vertical="center" wrapText="1"/>
    </xf>
    <xf fontId="3" fillId="0" borderId="1" numFmtId="49" xfId="0" applyNumberFormat="1" applyFont="1" applyBorder="1" applyAlignment="1" applyProtection="1">
      <alignment horizontal="center" vertical="center" wrapText="1"/>
    </xf>
    <xf fontId="3" fillId="0" borderId="1" numFmtId="2" xfId="0" applyNumberFormat="1" applyFont="1" applyBorder="1" applyAlignment="1">
      <alignment horizontal="center" vertical="center" wrapText="1"/>
    </xf>
    <xf fontId="3" fillId="0" borderId="1" numFmtId="160" xfId="0" applyNumberFormat="1" applyFont="1" applyBorder="1" applyAlignment="1" applyProtection="1">
      <alignment horizontal="center" vertical="center" wrapText="1"/>
    </xf>
    <xf fontId="3" fillId="0" borderId="0" numFmtId="4" xfId="0" applyNumberFormat="1" applyFont="1"/>
    <xf fontId="2" fillId="0" borderId="1" numFmtId="2" xfId="0" applyNumberFormat="1" applyFont="1" applyBorder="1" applyAlignment="1">
      <alignment horizontal="center" vertical="center" wrapText="1"/>
    </xf>
    <xf fontId="2" fillId="0" borderId="1" numFmtId="0" xfId="0" applyFont="1" applyBorder="1" applyAlignment="1">
      <alignment horizontal="left" vertical="center" wrapText="1"/>
    </xf>
    <xf fontId="2" fillId="0" borderId="1" numFmtId="49" xfId="0" applyNumberFormat="1" applyFont="1" applyBorder="1" applyAlignment="1">
      <alignment horizontal="left" vertical="center" wrapText="1"/>
    </xf>
    <xf fontId="3" fillId="0" borderId="1" numFmtId="0" xfId="0" applyFont="1" applyBorder="1" applyAlignment="1">
      <alignment vertical="center"/>
    </xf>
    <xf fontId="3" fillId="0" borderId="1" numFmtId="2" xfId="0" applyNumberFormat="1" applyFont="1" applyBorder="1" applyAlignment="1">
      <alignment horizontal="center" vertical="center"/>
    </xf>
    <xf fontId="3" fillId="0" borderId="1" numFmtId="160" xfId="0" applyNumberFormat="1" applyFont="1" applyBorder="1" applyAlignment="1">
      <alignment horizontal="center" vertical="center"/>
    </xf>
    <xf fontId="2" fillId="0" borderId="1" numFmtId="0" xfId="0" applyFont="1" applyBorder="1" applyAlignment="1">
      <alignment vertical="center" wrapText="1"/>
    </xf>
    <xf fontId="2" fillId="0" borderId="1" numFmtId="2" xfId="0" applyNumberFormat="1" applyFont="1" applyBorder="1" applyAlignment="1">
      <alignment horizontal="center" vertical="center"/>
    </xf>
    <xf fontId="2" fillId="0" borderId="1" numFmtId="160" xfId="0" applyNumberFormat="1" applyFont="1" applyBorder="1" applyAlignment="1">
      <alignment horizontal="center" vertical="center"/>
    </xf>
    <xf fontId="2" fillId="0" borderId="2" numFmtId="0" xfId="0" applyFont="1" applyBorder="1" applyAlignment="1">
      <alignment horizontal="center" vertical="center"/>
    </xf>
    <xf fontId="2" fillId="0" borderId="2" numFmtId="0" xfId="0" applyFont="1" applyBorder="1" applyAlignment="1">
      <alignment vertical="center" wrapText="1"/>
    </xf>
    <xf fontId="2" fillId="0" borderId="2" numFmtId="49" xfId="0" applyNumberFormat="1" applyFont="1" applyBorder="1" applyAlignment="1" applyProtection="1">
      <alignment horizontal="left" vertical="center" wrapText="1"/>
    </xf>
    <xf fontId="2" fillId="0" borderId="2" numFmtId="2" xfId="0" applyNumberFormat="1" applyFont="1" applyBorder="1" applyAlignment="1">
      <alignment horizontal="center" vertical="center"/>
    </xf>
    <xf fontId="2" fillId="0" borderId="2" numFmtId="160" xfId="0" applyNumberFormat="1" applyFont="1" applyBorder="1" applyAlignment="1">
      <alignment horizontal="center" vertical="center"/>
    </xf>
    <xf fontId="2" fillId="0" borderId="3" numFmtId="0" xfId="0" applyFont="1" applyBorder="1" applyAlignment="1">
      <alignment horizontal="center" vertical="center"/>
    </xf>
    <xf fontId="2" fillId="0" borderId="4" numFmtId="0" xfId="0" applyFont="1" applyBorder="1" applyAlignment="1">
      <alignment vertical="center"/>
    </xf>
    <xf fontId="2" fillId="0" borderId="2" numFmtId="49" xfId="0" applyNumberFormat="1" applyFont="1" applyBorder="1" applyAlignment="1">
      <alignment horizontal="left" vertical="center" wrapText="1"/>
    </xf>
    <xf fontId="2" fillId="0" borderId="5" numFmtId="0" xfId="0" applyFont="1" applyBorder="1" applyAlignment="1">
      <alignment horizontal="center" vertical="center"/>
    </xf>
    <xf fontId="2" fillId="0" borderId="3" numFmtId="2" xfId="0" applyNumberFormat="1" applyFont="1" applyBorder="1" applyAlignment="1">
      <alignment horizontal="center" vertical="center"/>
    </xf>
    <xf fontId="2" fillId="0" borderId="4" numFmtId="0" xfId="0" applyFont="1" applyBorder="1" applyAlignment="1">
      <alignment horizontal="justify" vertical="center"/>
    </xf>
    <xf fontId="2" fillId="0" borderId="3" numFmtId="0" xfId="0" applyFont="1" applyBorder="1" applyAlignment="1">
      <alignment horizontal="justify" vertical="center"/>
    </xf>
    <xf fontId="2" fillId="0" borderId="3" numFmtId="49" xfId="0" applyNumberFormat="1" applyFont="1" applyBorder="1" applyAlignment="1">
      <alignment horizontal="left" vertical="center" wrapText="1"/>
    </xf>
    <xf fontId="2" fillId="0" borderId="3" numFmtId="160" xfId="0" applyNumberFormat="1" applyFont="1" applyBorder="1" applyAlignment="1">
      <alignment horizontal="center" vertical="center"/>
    </xf>
    <xf fontId="4" fillId="0" borderId="0" numFmtId="0" xfId="0" applyFont="1" applyAlignment="1">
      <alignment horizontal="right" vertical="top"/>
    </xf>
    <xf fontId="4" fillId="0" borderId="0" numFmtId="2" xfId="0" applyNumberFormat="1" applyFont="1" applyAlignment="1">
      <alignment horizontal="right" vertical="top"/>
    </xf>
    <xf fontId="4" fillId="0" borderId="0" numFmtId="0" xfId="0" applyFont="1" applyAlignment="1">
      <alignment horizontal="right" vertical="top" wrapText="1"/>
    </xf>
    <xf fontId="4" fillId="0" borderId="6" numFmtId="0" xfId="0" applyFont="1" applyBorder="1" applyAlignment="1">
      <alignment horizontal="right" vertical="top" wrapText="1"/>
    </xf>
    <xf fontId="4" fillId="0" borderId="7" numFmtId="0" xfId="0" applyFont="1" applyBorder="1" applyAlignment="1">
      <alignment horizontal="right" vertical="top" wrapText="1"/>
    </xf>
    <xf fontId="5" fillId="0" borderId="2" numFmtId="49" xfId="0" applyNumberFormat="1" applyFont="1" applyBorder="1" applyAlignment="1" applyProtection="1">
      <alignment horizontal="right" vertical="top" wrapText="1"/>
    </xf>
    <xf fontId="4" fillId="0" borderId="8" numFmtId="0" xfId="0" applyFont="1" applyBorder="1" applyAlignment="1" applyProtection="1">
      <alignment horizontal="right" vertical="top" wrapText="1"/>
    </xf>
    <xf fontId="4" fillId="0" borderId="9" numFmtId="0" xfId="0" applyFont="1" applyBorder="1" applyAlignment="1">
      <alignment horizontal="right" vertical="top" wrapText="1"/>
    </xf>
    <xf fontId="4" fillId="0" borderId="2" numFmtId="2" xfId="0" applyNumberFormat="1" applyFont="1" applyBorder="1" applyAlignment="1">
      <alignment horizontal="right" vertical="top" wrapText="1"/>
    </xf>
    <xf fontId="4" fillId="0" borderId="10" numFmtId="0" xfId="0" applyFont="1" applyBorder="1" applyAlignment="1">
      <alignment horizontal="right" vertical="top" wrapText="1"/>
    </xf>
    <xf fontId="4" fillId="0" borderId="11" numFmtId="0" xfId="0" applyFont="1" applyBorder="1" applyAlignment="1">
      <alignment horizontal="right" vertical="top" wrapText="1"/>
    </xf>
    <xf fontId="4" fillId="0" borderId="12" numFmtId="0" xfId="0" applyFont="1" applyBorder="1" applyAlignment="1">
      <alignment horizontal="right" vertical="top" wrapText="1"/>
    </xf>
    <xf fontId="5" fillId="0" borderId="1" numFmtId="49" xfId="0" applyNumberFormat="1" applyFont="1" applyBorder="1" applyAlignment="1" applyProtection="1">
      <alignment horizontal="right" vertical="top" wrapText="1"/>
    </xf>
    <xf fontId="4" fillId="0" borderId="12" numFmtId="2" xfId="0" applyNumberFormat="1" applyFont="1" applyBorder="1" applyAlignment="1">
      <alignment horizontal="right" vertical="top" wrapText="1"/>
    </xf>
    <xf fontId="4" fillId="0" borderId="2" numFmtId="0" xfId="0" applyFont="1" applyBorder="1" applyAlignment="1">
      <alignment horizontal="right" vertical="top" wrapText="1"/>
    </xf>
    <xf fontId="5" fillId="0" borderId="1" numFmtId="161" xfId="0" applyNumberFormat="1" applyFont="1" applyBorder="1" applyAlignment="1" applyProtection="1">
      <alignment horizontal="right" vertical="top" wrapText="1"/>
    </xf>
    <xf fontId="5" fillId="0" borderId="1" numFmtId="160" xfId="0" applyNumberFormat="1" applyFont="1" applyBorder="1" applyAlignment="1">
      <alignment horizontal="right" vertical="top" wrapText="1"/>
    </xf>
    <xf fontId="4" fillId="0" borderId="13" numFmtId="0" xfId="0" applyFont="1" applyBorder="1" applyAlignment="1">
      <alignment horizontal="right" vertical="top" wrapText="1"/>
    </xf>
    <xf fontId="4" fillId="0" borderId="13" numFmtId="0" xfId="0" applyFont="1" applyBorder="1" applyAlignment="1">
      <alignment horizontal="right" vertical="top"/>
    </xf>
    <xf fontId="6" fillId="2" borderId="1" numFmtId="0" xfId="0" applyFont="1" applyFill="1" applyBorder="1" applyAlignment="1">
      <alignment horizontal="right" vertical="top" wrapText="1"/>
    </xf>
    <xf fontId="4" fillId="0" borderId="1" numFmtId="160" xfId="0" applyNumberFormat="1" applyFont="1" applyBorder="1" applyAlignment="1">
      <alignment horizontal="right" vertical="top" wrapText="1"/>
    </xf>
    <xf fontId="7" fillId="2" borderId="1" numFmtId="0" xfId="0" applyFont="1" applyFill="1" applyBorder="1" applyAlignment="1">
      <alignment horizontal="right" vertical="top" wrapText="1"/>
    </xf>
    <xf fontId="4" fillId="0" borderId="1" numFmtId="162" xfId="0" applyNumberFormat="1" applyFont="1" applyBorder="1" applyAlignment="1">
      <alignment horizontal="right" vertical="top"/>
    </xf>
    <xf fontId="4" fillId="0" borderId="12" numFmtId="0" xfId="0" applyFont="1" applyBorder="1" applyAlignment="1">
      <alignment horizontal="right" vertical="top"/>
    </xf>
    <xf fontId="5" fillId="0" borderId="1" numFmtId="162" xfId="0" applyNumberFormat="1" applyFont="1" applyBorder="1" applyAlignment="1" applyProtection="1">
      <alignment horizontal="right" vertical="top" wrapText="1"/>
    </xf>
    <xf fontId="4" fillId="0" borderId="1" numFmtId="162" xfId="0" applyNumberFormat="1" applyFont="1" applyBorder="1" applyAlignment="1" applyProtection="1">
      <alignment horizontal="right" vertical="top" wrapText="1"/>
    </xf>
    <xf fontId="4" fillId="0" borderId="1" numFmtId="162" xfId="0" applyNumberFormat="1" applyFont="1" applyBorder="1" applyAlignment="1">
      <alignment horizontal="right" vertical="top" wrapText="1"/>
    </xf>
    <xf fontId="8" fillId="0" borderId="0" numFmtId="0" xfId="0" applyFont="1"/>
    <xf fontId="9" fillId="0" borderId="0" numFmtId="0" xfId="0" applyFont="1"/>
    <xf fontId="10" fillId="0" borderId="0" numFmtId="0" xfId="0" applyFont="1" applyAlignment="1">
      <alignment horizontal="center" vertical="center" wrapText="1"/>
    </xf>
    <xf fontId="11" fillId="0" borderId="0" numFmtId="0" xfId="0" applyFont="1" applyAlignment="1">
      <alignment horizontal="center" vertical="center" wrapText="1"/>
    </xf>
    <xf fontId="12" fillId="0" borderId="0" numFmtId="0" xfId="0" applyFont="1"/>
    <xf fontId="3" fillId="0" borderId="1" numFmtId="0" xfId="0" applyFont="1" applyBorder="1" applyAlignment="1">
      <alignment horizontal="left" vertical="center" wrapText="1"/>
    </xf>
    <xf fontId="3" fillId="0" borderId="1" numFmtId="0" xfId="0" applyFont="1" applyBorder="1" applyAlignment="1">
      <alignment horizontal="left" vertical="center"/>
    </xf>
    <xf fontId="2" fillId="3" borderId="1" numFmtId="0" xfId="0" applyFont="1" applyFill="1" applyBorder="1" applyAlignment="1">
      <alignment horizontal="left" vertical="center" wrapText="1"/>
    </xf>
    <xf fontId="0" fillId="0" borderId="0" numFmtId="0" xfId="0"/>
    <xf fontId="13" fillId="0" borderId="0" numFmtId="0" xfId="0" applyFont="1" applyAlignment="1">
      <alignment horizontal="center" vertical="center" wrapText="1"/>
    </xf>
    <xf fontId="2" fillId="0" borderId="0" numFmtId="0" xfId="0" applyFont="1" applyAlignment="1">
      <alignment horizontal="left" vertical="center" wrapText="1"/>
    </xf>
    <xf fontId="2" fillId="0" borderId="12" numFmtId="0" xfId="0" applyFont="1" applyBorder="1" applyAlignment="1">
      <alignment horizontal="left" vertical="center" wrapText="1"/>
    </xf>
    <xf fontId="2" fillId="0" borderId="1" numFmtId="0" xfId="0" applyFont="1" applyBorder="1" applyAlignment="1">
      <alignment horizontal="left" vertical="center"/>
    </xf>
    <xf fontId="13" fillId="0" borderId="0" numFmtId="0" xfId="0" applyFont="1" applyAlignment="1">
      <alignment vertical="center" wrapText="1"/>
    </xf>
    <xf fontId="14" fillId="0" borderId="1" numFmtId="0" xfId="0" applyFont="1" applyBorder="1" applyAlignment="1">
      <alignment horizontal="left" vertical="center" wrapText="1"/>
    </xf>
    <xf fontId="15" fillId="0" borderId="1" numFmtId="0" xfId="0" applyFont="1" applyBorder="1" applyAlignment="1">
      <alignment horizontal="left" vertical="center"/>
    </xf>
    <xf fontId="14" fillId="0" borderId="1" numFmtId="0" xfId="0" applyFont="1" applyBorder="1" applyAlignment="1">
      <alignment horizontal="center" vertical="center"/>
    </xf>
    <xf fontId="14" fillId="0" borderId="1" numFmtId="0" xfId="0" applyFont="1" applyBorder="1" applyAlignment="1">
      <alignment vertical="center" wrapText="1"/>
    </xf>
    <xf fontId="14" fillId="0" borderId="1" numFmtId="0" xfId="0" applyFont="1" applyBorder="1" applyAlignment="1">
      <alignment vertical="center"/>
    </xf>
    <xf fontId="14" fillId="0" borderId="2" numFmtId="0" xfId="0" applyFont="1" applyBorder="1" applyAlignment="1">
      <alignment horizontal="center" vertical="center"/>
    </xf>
    <xf fontId="14" fillId="0" borderId="2" numFmtId="0" xfId="0" applyFont="1" applyBorder="1" applyAlignment="1">
      <alignment vertical="center" wrapText="1"/>
    </xf>
    <xf fontId="14" fillId="0" borderId="2" numFmtId="0" xfId="0" applyFont="1" applyBorder="1" applyAlignment="1">
      <alignment vertical="center"/>
    </xf>
    <xf fontId="14" fillId="0" borderId="5" numFmtId="0" xfId="0" applyFont="1" applyBorder="1" applyAlignment="1">
      <alignment horizontal="center" vertical="center"/>
    </xf>
    <xf fontId="2" fillId="0" borderId="6" numFmtId="0" xfId="0" applyFont="1" applyBorder="1" applyAlignment="1">
      <alignment horizontal="center" vertical="center"/>
    </xf>
    <xf fontId="0" fillId="0" borderId="3" numFmtId="0" xfId="0" applyBorder="1"/>
    <xf fontId="14" fillId="0" borderId="3" numFmtId="0" xfId="0" applyFont="1" applyBorder="1" applyAlignment="1">
      <alignment horizontal="center" vertical="center"/>
    </xf>
    <xf fontId="14" fillId="0" borderId="3" numFmtId="0" xfId="0" applyFont="1" applyBorder="1" applyAlignment="1">
      <alignment vertical="center" wrapText="1"/>
    </xf>
    <xf fontId="0" fillId="0" borderId="0" numFmtId="0" xfId="0" applyAlignment="1">
      <alignment horizontal="center"/>
    </xf>
    <xf fontId="2" fillId="0" borderId="0" numFmtId="0" xfId="0" applyFont="1" applyAlignment="1">
      <alignment wrapText="1"/>
    </xf>
    <xf fontId="2" fillId="0" borderId="8" numFmtId="0" xfId="0" applyFont="1" applyBorder="1" applyAlignment="1">
      <alignment horizontal="center" vertical="center" wrapText="1"/>
    </xf>
    <xf fontId="2" fillId="0" borderId="9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12" numFmtId="0" xfId="0" applyFont="1" applyBorder="1" applyAlignment="1">
      <alignment horizontal="center" vertical="center"/>
    </xf>
    <xf fontId="3" fillId="0" borderId="1" numFmtId="0" xfId="0" applyFont="1" applyBorder="1" applyAlignment="1">
      <alignment horizontal="center" vertical="center" wrapText="1"/>
    </xf>
    <xf fontId="2" fillId="0" borderId="14" numFmtId="0" xfId="0" applyFont="1" applyBorder="1" applyAlignment="1">
      <alignment vertical="center" wrapText="1"/>
    </xf>
    <xf fontId="2" fillId="0" borderId="14" numFmtId="0" xfId="0" applyFont="1" applyBorder="1" applyAlignment="1">
      <alignment horizontal="center" vertical="center"/>
    </xf>
    <xf fontId="2" fillId="0" borderId="14" numFmtId="0" xfId="0" applyFont="1" applyBorder="1" applyAlignment="1">
      <alignment horizontal="center" vertical="center" wrapText="1"/>
    </xf>
    <xf fontId="2" fillId="0" borderId="15" numFmtId="0" xfId="0" applyFont="1" applyBorder="1" applyAlignment="1">
      <alignment horizontal="center" vertical="center" wrapText="1"/>
    </xf>
    <xf fontId="14" fillId="0" borderId="1" numFmtId="160" xfId="0" applyNumberFormat="1" applyFont="1" applyBorder="1" applyAlignment="1">
      <alignment horizontal="center" vertical="center"/>
    </xf>
    <xf fontId="2" fillId="0" borderId="16" numFmtId="0" xfId="0" applyFont="1" applyBorder="1" applyAlignment="1">
      <alignment vertical="center" wrapText="1"/>
    </xf>
    <xf fontId="2" fillId="0" borderId="16" numFmtId="0" xfId="0" applyFont="1" applyBorder="1" applyAlignment="1">
      <alignment horizontal="center" vertical="center"/>
    </xf>
    <xf fontId="2" fillId="0" borderId="16" numFmtId="0" xfId="0" applyFont="1" applyBorder="1" applyAlignment="1">
      <alignment horizontal="center" vertical="center" wrapText="1"/>
    </xf>
    <xf fontId="2" fillId="0" borderId="17" numFmtId="0" xfId="0" applyFont="1" applyBorder="1" applyAlignment="1">
      <alignment horizontal="center" vertical="center" wrapText="1"/>
    </xf>
    <xf fontId="2" fillId="0" borderId="18" numFmtId="0" xfId="0" applyFont="1" applyBorder="1" applyAlignment="1">
      <alignment vertical="center" wrapText="1"/>
    </xf>
    <xf fontId="2" fillId="0" borderId="1" numFmtId="0" xfId="0" applyFont="1" applyBorder="1" applyAlignment="1">
      <alignment horizontal="center"/>
    </xf>
    <xf fontId="16" fillId="0" borderId="0" numFmtId="0" xfId="1" applyFont="1"/>
    <xf fontId="16" fillId="0" borderId="0" numFmtId="0" xfId="0" applyFont="1"/>
    <xf fontId="10" fillId="0" borderId="1" numFmtId="0" xfId="0" applyFont="1" applyBorder="1" applyAlignment="1">
      <alignment horizontal="center" vertical="center" wrapText="1"/>
    </xf>
    <xf fontId="0" fillId="0" borderId="1" numFmtId="0" xfId="0" applyBorder="1" applyAlignment="1">
      <alignment horizontal="center"/>
    </xf>
    <xf fontId="0" fillId="0" borderId="1" numFmtId="163" xfId="0" applyNumberFormat="1" applyBorder="1" applyAlignment="1">
      <alignment horizontal="center"/>
    </xf>
    <xf fontId="0" fillId="0" borderId="1" numFmtId="0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zoomScale="115" workbookViewId="0">
      <selection activeCell="A39" activeCellId="0" sqref="A39:D43"/>
    </sheetView>
  </sheetViews>
  <sheetFormatPr defaultRowHeight="12.75" customHeight="1" outlineLevelRow="2"/>
  <cols>
    <col customWidth="1" min="1" max="3" style="1" width="4.28515625"/>
    <col customWidth="1" min="4" max="4" style="1" width="7.00390625"/>
    <col customWidth="1" min="5" max="5" style="1" width="41.8515625"/>
    <col customWidth="1" min="6" max="6" style="1" width="26.7109375"/>
    <col customWidth="1" min="7" max="7" style="1" width="11.140625"/>
    <col customWidth="1" min="8" max="8" style="1" width="6.5703125"/>
    <col customWidth="1" min="9" max="9" style="1" width="5.85546875"/>
    <col customWidth="1" min="10" max="10" style="1" width="6.28515625"/>
    <col customWidth="1" min="11" max="11" style="2" width="14.42578125"/>
    <col customWidth="1" min="12" max="12" style="2" width="15"/>
    <col customWidth="1" min="13" max="13" style="2" width="11.5703125"/>
    <col customWidth="1" min="14" max="14" style="1" width="23.85546875"/>
    <col customWidth="1" min="15" max="15" style="1" width="20.140625"/>
    <col min="16" max="16384" style="1" width="9.140625"/>
  </cols>
  <sheetData>
    <row r="1" ht="52.5" customHeight="1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</row>
    <row r="2" ht="36">
      <c r="A2" s="5" t="s">
        <v>1</v>
      </c>
      <c r="B2" s="5"/>
      <c r="C2" s="5"/>
      <c r="D2" s="5"/>
      <c r="E2" s="6" t="s">
        <v>2</v>
      </c>
      <c r="F2" s="6" t="s">
        <v>3</v>
      </c>
      <c r="G2" s="6" t="s">
        <v>4</v>
      </c>
      <c r="H2" s="5"/>
      <c r="I2" s="5"/>
      <c r="J2" s="5"/>
      <c r="K2" s="7" t="s">
        <v>5</v>
      </c>
      <c r="L2" s="7" t="s">
        <v>6</v>
      </c>
      <c r="M2" s="7" t="s">
        <v>7</v>
      </c>
      <c r="N2" s="1"/>
      <c r="O2" s="1"/>
    </row>
    <row r="3">
      <c r="A3" s="8" t="s">
        <v>8</v>
      </c>
      <c r="B3" s="8" t="s">
        <v>9</v>
      </c>
      <c r="C3" s="8" t="s">
        <v>10</v>
      </c>
      <c r="D3" s="5" t="s">
        <v>11</v>
      </c>
      <c r="E3" s="9"/>
      <c r="F3" s="9"/>
      <c r="G3" s="6" t="s">
        <v>12</v>
      </c>
      <c r="H3" s="6" t="s">
        <v>13</v>
      </c>
      <c r="I3" s="6" t="s">
        <v>14</v>
      </c>
      <c r="J3" s="6" t="s">
        <v>15</v>
      </c>
      <c r="K3" s="10"/>
      <c r="L3" s="10"/>
      <c r="M3" s="10"/>
      <c r="N3" s="1"/>
      <c r="O3" s="1"/>
    </row>
    <row r="4" ht="36">
      <c r="A4" s="8">
        <v>52</v>
      </c>
      <c r="B4" s="8"/>
      <c r="C4" s="8"/>
      <c r="D4" s="8"/>
      <c r="E4" s="11" t="s">
        <v>16</v>
      </c>
      <c r="F4" s="11"/>
      <c r="G4" s="6" t="s">
        <v>17</v>
      </c>
      <c r="H4" s="6"/>
      <c r="I4" s="6"/>
      <c r="J4" s="6"/>
      <c r="K4" s="12">
        <v>96511.639999999999</v>
      </c>
      <c r="L4" s="12">
        <v>86347.169999999998</v>
      </c>
      <c r="M4" s="13">
        <f t="shared" ref="M4:M7" si="0">L4/K4*100</f>
        <v>89.468140837726935</v>
      </c>
      <c r="N4" s="14"/>
      <c r="O4" s="14"/>
    </row>
    <row r="5" s="15" customFormat="1" ht="24" outlineLevel="1">
      <c r="A5" s="16">
        <v>52</v>
      </c>
      <c r="B5" s="16">
        <v>0</v>
      </c>
      <c r="C5" s="16">
        <v>1</v>
      </c>
      <c r="D5" s="16"/>
      <c r="E5" s="17" t="s">
        <v>18</v>
      </c>
      <c r="F5" s="17"/>
      <c r="G5" s="18" t="s">
        <v>19</v>
      </c>
      <c r="H5" s="18"/>
      <c r="I5" s="18"/>
      <c r="J5" s="18"/>
      <c r="K5" s="19">
        <v>70413.410000000003</v>
      </c>
      <c r="L5" s="19">
        <v>67979.479999999996</v>
      </c>
      <c r="M5" s="20">
        <f t="shared" si="0"/>
        <v>96.543371496991824</v>
      </c>
      <c r="N5" s="21"/>
      <c r="O5" s="21"/>
    </row>
    <row r="6" ht="60" outlineLevel="2">
      <c r="A6" s="8">
        <v>52</v>
      </c>
      <c r="B6" s="8">
        <v>0</v>
      </c>
      <c r="C6" s="8">
        <v>1</v>
      </c>
      <c r="D6" s="8">
        <v>3</v>
      </c>
      <c r="E6" s="11" t="s">
        <v>20</v>
      </c>
      <c r="F6" s="11" t="s">
        <v>21</v>
      </c>
      <c r="G6" s="6" t="s">
        <v>22</v>
      </c>
      <c r="H6" s="6"/>
      <c r="I6" s="6"/>
      <c r="J6" s="6"/>
      <c r="K6" s="22">
        <v>513.25</v>
      </c>
      <c r="L6" s="22">
        <v>513.25</v>
      </c>
      <c r="M6" s="13">
        <v>100</v>
      </c>
      <c r="N6" s="1"/>
      <c r="O6" s="1"/>
    </row>
    <row r="7" ht="36" outlineLevel="2">
      <c r="A7" s="8">
        <v>52</v>
      </c>
      <c r="B7" s="8">
        <v>0</v>
      </c>
      <c r="C7" s="8">
        <v>1</v>
      </c>
      <c r="D7" s="8">
        <v>4</v>
      </c>
      <c r="E7" s="11" t="s">
        <v>23</v>
      </c>
      <c r="F7" s="11" t="s">
        <v>21</v>
      </c>
      <c r="G7" s="6" t="s">
        <v>24</v>
      </c>
      <c r="H7" s="6"/>
      <c r="I7" s="6"/>
      <c r="J7" s="6"/>
      <c r="K7" s="22">
        <v>4589.5900000000001</v>
      </c>
      <c r="L7" s="22">
        <v>4252.1899999999996</v>
      </c>
      <c r="M7" s="13">
        <f t="shared" si="0"/>
        <v>92.648580810050561</v>
      </c>
      <c r="N7" s="1"/>
      <c r="O7" s="1"/>
    </row>
    <row r="8" ht="36" outlineLevel="2">
      <c r="A8" s="8">
        <v>52</v>
      </c>
      <c r="B8" s="8">
        <v>0</v>
      </c>
      <c r="C8" s="8">
        <v>1</v>
      </c>
      <c r="D8" s="8">
        <v>7</v>
      </c>
      <c r="E8" s="11" t="s">
        <v>25</v>
      </c>
      <c r="F8" s="11" t="s">
        <v>26</v>
      </c>
      <c r="G8" s="6" t="s">
        <v>27</v>
      </c>
      <c r="H8" s="6"/>
      <c r="I8" s="6"/>
      <c r="J8" s="6"/>
      <c r="K8" s="22">
        <v>341.5</v>
      </c>
      <c r="L8" s="22">
        <v>341.5</v>
      </c>
      <c r="M8" s="13">
        <v>100</v>
      </c>
      <c r="N8" s="1"/>
      <c r="O8" s="1"/>
    </row>
    <row r="9" ht="36" outlineLevel="2">
      <c r="A9" s="8">
        <v>52</v>
      </c>
      <c r="B9" s="8">
        <v>0</v>
      </c>
      <c r="C9" s="8">
        <v>1</v>
      </c>
      <c r="D9" s="8">
        <v>8</v>
      </c>
      <c r="E9" s="11" t="s">
        <v>28</v>
      </c>
      <c r="F9" s="11" t="s">
        <v>21</v>
      </c>
      <c r="G9" s="6" t="s">
        <v>29</v>
      </c>
      <c r="H9" s="6"/>
      <c r="I9" s="6"/>
      <c r="J9" s="6"/>
      <c r="K9" s="22">
        <v>429.45999999999998</v>
      </c>
      <c r="L9" s="22">
        <v>429.45999999999998</v>
      </c>
      <c r="M9" s="13">
        <f>L9/FIO*100</f>
        <v>100</v>
      </c>
      <c r="N9" s="1"/>
      <c r="O9" s="1"/>
    </row>
    <row r="10" ht="24" outlineLevel="2">
      <c r="A10" s="8">
        <v>52</v>
      </c>
      <c r="B10" s="8">
        <v>0</v>
      </c>
      <c r="C10" s="8">
        <v>1</v>
      </c>
      <c r="D10" s="8">
        <v>13</v>
      </c>
      <c r="E10" s="11" t="s">
        <v>30</v>
      </c>
      <c r="F10" s="11" t="s">
        <v>26</v>
      </c>
      <c r="G10" s="6" t="s">
        <v>31</v>
      </c>
      <c r="H10" s="6"/>
      <c r="I10" s="6"/>
      <c r="J10" s="6"/>
      <c r="K10" s="22">
        <v>400</v>
      </c>
      <c r="L10" s="22">
        <v>400</v>
      </c>
      <c r="M10" s="13">
        <v>100</v>
      </c>
      <c r="N10" s="1"/>
      <c r="O10" s="1"/>
    </row>
    <row r="11" ht="36" outlineLevel="2">
      <c r="A11" s="8">
        <v>52</v>
      </c>
      <c r="B11" s="8">
        <v>0</v>
      </c>
      <c r="C11" s="8">
        <v>1</v>
      </c>
      <c r="D11" s="8">
        <v>22</v>
      </c>
      <c r="E11" s="11" t="s">
        <v>32</v>
      </c>
      <c r="F11" s="11" t="s">
        <v>26</v>
      </c>
      <c r="G11" s="6" t="s">
        <v>33</v>
      </c>
      <c r="H11" s="6"/>
      <c r="I11" s="6"/>
      <c r="J11" s="6"/>
      <c r="K11" s="22">
        <v>291.92000000000002</v>
      </c>
      <c r="L11" s="22">
        <v>291.92000000000002</v>
      </c>
      <c r="M11" s="13">
        <v>100</v>
      </c>
      <c r="N11" s="1"/>
      <c r="O11" s="1"/>
    </row>
    <row r="12" ht="36" outlineLevel="2">
      <c r="A12" s="8">
        <v>52</v>
      </c>
      <c r="B12" s="8">
        <v>0</v>
      </c>
      <c r="C12" s="8">
        <v>1</v>
      </c>
      <c r="D12" s="8">
        <v>23</v>
      </c>
      <c r="E12" s="11" t="s">
        <v>34</v>
      </c>
      <c r="F12" s="11" t="s">
        <v>21</v>
      </c>
      <c r="G12" s="6" t="s">
        <v>35</v>
      </c>
      <c r="H12" s="6"/>
      <c r="I12" s="6"/>
      <c r="J12" s="6"/>
      <c r="K12" s="12">
        <v>99</v>
      </c>
      <c r="L12" s="12">
        <v>99</v>
      </c>
      <c r="M12" s="13">
        <v>100</v>
      </c>
      <c r="N12" s="1"/>
      <c r="O12" s="1"/>
    </row>
    <row r="13" ht="48" outlineLevel="2">
      <c r="A13" s="8">
        <v>52</v>
      </c>
      <c r="B13" s="8">
        <v>0</v>
      </c>
      <c r="C13" s="8">
        <v>1</v>
      </c>
      <c r="D13" s="8">
        <v>30</v>
      </c>
      <c r="E13" s="11" t="s">
        <v>36</v>
      </c>
      <c r="F13" s="11" t="s">
        <v>37</v>
      </c>
      <c r="G13" s="6" t="s">
        <v>38</v>
      </c>
      <c r="H13" s="6"/>
      <c r="I13" s="6"/>
      <c r="J13" s="6"/>
      <c r="K13" s="22">
        <v>80</v>
      </c>
      <c r="L13" s="22">
        <v>80</v>
      </c>
      <c r="M13" s="13">
        <v>100</v>
      </c>
      <c r="N13" s="1"/>
      <c r="O13" s="1"/>
    </row>
    <row r="14" ht="36" outlineLevel="2">
      <c r="A14" s="8">
        <v>52</v>
      </c>
      <c r="B14" s="8">
        <v>0</v>
      </c>
      <c r="C14" s="8">
        <v>1</v>
      </c>
      <c r="D14" s="8">
        <v>99</v>
      </c>
      <c r="E14" s="11" t="s">
        <v>39</v>
      </c>
      <c r="F14" s="11" t="s">
        <v>26</v>
      </c>
      <c r="G14" s="6" t="s">
        <v>40</v>
      </c>
      <c r="H14" s="6"/>
      <c r="I14" s="6"/>
      <c r="J14" s="6"/>
      <c r="K14" s="22">
        <v>5000</v>
      </c>
      <c r="L14" s="22">
        <v>5000</v>
      </c>
      <c r="M14" s="13">
        <f>L14/K14*100</f>
        <v>100</v>
      </c>
      <c r="N14" s="1"/>
      <c r="O14" s="1"/>
    </row>
    <row r="15" ht="24" outlineLevel="2">
      <c r="A15" s="8">
        <v>52</v>
      </c>
      <c r="B15" s="8">
        <v>0</v>
      </c>
      <c r="C15" s="8">
        <v>1</v>
      </c>
      <c r="D15" s="8">
        <v>40120</v>
      </c>
      <c r="E15" s="11" t="s">
        <v>41</v>
      </c>
      <c r="F15" s="11" t="s">
        <v>26</v>
      </c>
      <c r="G15" s="6" t="s">
        <v>42</v>
      </c>
      <c r="H15" s="6"/>
      <c r="I15" s="6"/>
      <c r="J15" s="6"/>
      <c r="K15" s="22">
        <v>16777.799999999999</v>
      </c>
      <c r="L15" s="22">
        <v>16777.799999999999</v>
      </c>
      <c r="M15" s="13">
        <v>100</v>
      </c>
      <c r="N15" s="1"/>
      <c r="O15" s="1"/>
    </row>
    <row r="16" ht="36" outlineLevel="2">
      <c r="A16" s="8">
        <v>52</v>
      </c>
      <c r="B16" s="8">
        <v>0</v>
      </c>
      <c r="C16" s="8">
        <v>1</v>
      </c>
      <c r="D16" s="8">
        <v>40930</v>
      </c>
      <c r="E16" s="11" t="s">
        <v>43</v>
      </c>
      <c r="F16" s="11" t="s">
        <v>44</v>
      </c>
      <c r="G16" s="6" t="s">
        <v>45</v>
      </c>
      <c r="H16" s="6"/>
      <c r="I16" s="6"/>
      <c r="J16" s="6"/>
      <c r="K16" s="12">
        <v>11135.879999999999</v>
      </c>
      <c r="L16" s="12">
        <v>10626.530000000001</v>
      </c>
      <c r="M16" s="13">
        <v>0</v>
      </c>
      <c r="N16" s="1"/>
      <c r="O16" s="1"/>
    </row>
    <row r="17" ht="36" outlineLevel="2">
      <c r="A17" s="8">
        <v>52</v>
      </c>
      <c r="B17" s="8">
        <v>0</v>
      </c>
      <c r="C17" s="8">
        <v>1</v>
      </c>
      <c r="D17" s="8">
        <v>41120</v>
      </c>
      <c r="E17" s="11" t="s">
        <v>46</v>
      </c>
      <c r="F17" s="11" t="s">
        <v>44</v>
      </c>
      <c r="G17" s="6" t="s">
        <v>47</v>
      </c>
      <c r="H17" s="6"/>
      <c r="I17" s="6"/>
      <c r="J17" s="6"/>
      <c r="K17" s="12">
        <v>30755</v>
      </c>
      <c r="L17" s="12">
        <v>29167.82</v>
      </c>
      <c r="M17" s="13">
        <f>L17/K17*100</f>
        <v>94.839278166151843</v>
      </c>
      <c r="N17" s="1"/>
      <c r="O17" s="1"/>
    </row>
    <row r="18" s="15" customFormat="1" ht="24" outlineLevel="1">
      <c r="A18" s="16">
        <v>82</v>
      </c>
      <c r="B18" s="16">
        <v>0</v>
      </c>
      <c r="C18" s="16">
        <v>2</v>
      </c>
      <c r="D18" s="16"/>
      <c r="E18" s="17" t="s">
        <v>48</v>
      </c>
      <c r="F18" s="17"/>
      <c r="G18" s="18" t="s">
        <v>49</v>
      </c>
      <c r="H18" s="18"/>
      <c r="I18" s="18"/>
      <c r="J18" s="18"/>
      <c r="K18" s="19">
        <f>SUM(K19:K20)</f>
        <v>988.57000000000005</v>
      </c>
      <c r="L18" s="19">
        <f>SUM(L19:L20)</f>
        <v>988.57000000000005</v>
      </c>
      <c r="M18" s="20">
        <v>100</v>
      </c>
      <c r="N18" s="3"/>
      <c r="O18" s="3"/>
    </row>
    <row r="19" ht="36" outlineLevel="2">
      <c r="A19" s="8">
        <v>52</v>
      </c>
      <c r="B19" s="8">
        <v>0</v>
      </c>
      <c r="C19" s="8">
        <v>2</v>
      </c>
      <c r="D19" s="8">
        <v>2</v>
      </c>
      <c r="E19" s="11" t="s">
        <v>50</v>
      </c>
      <c r="F19" s="11" t="s">
        <v>21</v>
      </c>
      <c r="G19" s="6" t="s">
        <v>51</v>
      </c>
      <c r="H19" s="6"/>
      <c r="I19" s="6"/>
      <c r="J19" s="6"/>
      <c r="K19" s="22">
        <v>120</v>
      </c>
      <c r="L19" s="22">
        <v>120</v>
      </c>
      <c r="M19" s="13">
        <v>100</v>
      </c>
      <c r="N19" s="1"/>
      <c r="O19" s="1"/>
    </row>
    <row r="20" ht="48" outlineLevel="2">
      <c r="A20" s="8">
        <v>52</v>
      </c>
      <c r="B20" s="8">
        <v>0</v>
      </c>
      <c r="C20" s="8">
        <v>2</v>
      </c>
      <c r="D20" s="8">
        <v>40200</v>
      </c>
      <c r="E20" s="11" t="s">
        <v>52</v>
      </c>
      <c r="F20" s="23"/>
      <c r="G20" s="6" t="s">
        <v>53</v>
      </c>
      <c r="H20" s="6"/>
      <c r="I20" s="6"/>
      <c r="J20" s="6"/>
      <c r="K20" s="12">
        <v>868.57000000000005</v>
      </c>
      <c r="L20" s="12">
        <v>868.57000000000005</v>
      </c>
      <c r="M20" s="13">
        <v>100</v>
      </c>
      <c r="N20" s="1"/>
      <c r="O20" s="1"/>
    </row>
    <row r="21" s="15" customFormat="1" ht="36.600000000000001" customHeight="1" outlineLevel="1">
      <c r="A21" s="16">
        <v>52</v>
      </c>
      <c r="B21" s="16">
        <v>0</v>
      </c>
      <c r="C21" s="16">
        <v>3</v>
      </c>
      <c r="D21" s="16"/>
      <c r="E21" s="17" t="s">
        <v>54</v>
      </c>
      <c r="F21" s="17"/>
      <c r="G21" s="18" t="s">
        <v>55</v>
      </c>
      <c r="H21" s="18"/>
      <c r="I21" s="18"/>
      <c r="J21" s="18"/>
      <c r="K21" s="19">
        <v>11396.889999999999</v>
      </c>
      <c r="L21" s="19">
        <v>11321.26</v>
      </c>
      <c r="M21" s="20">
        <f t="shared" ref="M21:M44" si="1">L21/K21*100</f>
        <v>99.336397912061983</v>
      </c>
      <c r="N21" s="3"/>
      <c r="O21" s="3"/>
    </row>
    <row r="22" s="15" customFormat="1" ht="34.200000000000003" customHeight="1" outlineLevel="1">
      <c r="A22" s="8">
        <v>52</v>
      </c>
      <c r="B22" s="8">
        <v>0</v>
      </c>
      <c r="C22" s="8">
        <v>3</v>
      </c>
      <c r="D22" s="8">
        <v>4</v>
      </c>
      <c r="E22" s="11" t="s">
        <v>56</v>
      </c>
      <c r="F22" s="11" t="s">
        <v>21</v>
      </c>
      <c r="G22" s="6" t="s">
        <v>57</v>
      </c>
      <c r="H22" s="18"/>
      <c r="I22" s="18"/>
      <c r="J22" s="18"/>
      <c r="K22" s="22">
        <v>10</v>
      </c>
      <c r="L22" s="22">
        <v>7.4900000000000002</v>
      </c>
      <c r="M22" s="13">
        <f t="shared" si="1"/>
        <v>74.900000000000006</v>
      </c>
      <c r="N22" s="3"/>
      <c r="O22" s="3"/>
    </row>
    <row r="23" s="15" customFormat="1" ht="33" customHeight="1" outlineLevel="1">
      <c r="A23" s="8">
        <v>52</v>
      </c>
      <c r="B23" s="8">
        <v>0</v>
      </c>
      <c r="C23" s="8">
        <v>3</v>
      </c>
      <c r="D23" s="8">
        <v>5</v>
      </c>
      <c r="E23" s="11" t="s">
        <v>58</v>
      </c>
      <c r="F23" s="11" t="s">
        <v>21</v>
      </c>
      <c r="G23" s="6" t="s">
        <v>59</v>
      </c>
      <c r="H23" s="18"/>
      <c r="I23" s="18"/>
      <c r="J23" s="18"/>
      <c r="K23" s="22">
        <v>1835.3099999999999</v>
      </c>
      <c r="L23" s="22">
        <v>1774.1199999999999</v>
      </c>
      <c r="M23" s="13">
        <f t="shared" si="1"/>
        <v>96.665958339463089</v>
      </c>
      <c r="N23" s="3"/>
      <c r="O23" s="3"/>
    </row>
    <row r="24" s="15" customFormat="1" ht="68.400000000000006" customHeight="1" outlineLevel="1">
      <c r="A24" s="8">
        <v>52</v>
      </c>
      <c r="B24" s="8">
        <v>0</v>
      </c>
      <c r="C24" s="8">
        <v>3</v>
      </c>
      <c r="D24" s="8">
        <v>6</v>
      </c>
      <c r="E24" s="11" t="s">
        <v>60</v>
      </c>
      <c r="F24" s="11" t="s">
        <v>21</v>
      </c>
      <c r="G24" s="6" t="s">
        <v>61</v>
      </c>
      <c r="H24" s="18"/>
      <c r="I24" s="18"/>
      <c r="J24" s="18"/>
      <c r="K24" s="22">
        <v>285</v>
      </c>
      <c r="L24" s="22">
        <v>285</v>
      </c>
      <c r="M24" s="13">
        <f t="shared" si="1"/>
        <v>100</v>
      </c>
      <c r="N24" s="3"/>
      <c r="O24" s="3"/>
    </row>
    <row r="25" s="15" customFormat="1" ht="34.200000000000003" customHeight="1" outlineLevel="1">
      <c r="A25" s="8">
        <v>52</v>
      </c>
      <c r="B25" s="8">
        <v>0</v>
      </c>
      <c r="C25" s="8">
        <v>3</v>
      </c>
      <c r="D25" s="8">
        <v>7</v>
      </c>
      <c r="E25" s="11" t="s">
        <v>62</v>
      </c>
      <c r="F25" s="11" t="s">
        <v>21</v>
      </c>
      <c r="G25" s="6" t="s">
        <v>63</v>
      </c>
      <c r="H25" s="18"/>
      <c r="I25" s="18"/>
      <c r="J25" s="18"/>
      <c r="K25" s="22">
        <v>673</v>
      </c>
      <c r="L25" s="22">
        <v>672.91999999999996</v>
      </c>
      <c r="M25" s="13">
        <v>100</v>
      </c>
      <c r="N25" s="3"/>
      <c r="O25" s="3"/>
    </row>
    <row r="26" s="15" customFormat="1" ht="31.800000000000001" customHeight="1" outlineLevel="1">
      <c r="A26" s="8">
        <v>52</v>
      </c>
      <c r="B26" s="8">
        <v>0</v>
      </c>
      <c r="C26" s="8">
        <v>3</v>
      </c>
      <c r="D26" s="8">
        <v>8</v>
      </c>
      <c r="E26" s="11" t="s">
        <v>64</v>
      </c>
      <c r="F26" s="11" t="s">
        <v>21</v>
      </c>
      <c r="G26" s="6" t="s">
        <v>65</v>
      </c>
      <c r="H26" s="18"/>
      <c r="I26" s="18"/>
      <c r="J26" s="18"/>
      <c r="K26" s="22">
        <v>2089.79</v>
      </c>
      <c r="L26" s="22">
        <v>2077.9400000000001</v>
      </c>
      <c r="M26" s="13">
        <f t="shared" si="1"/>
        <v>99.432957378492574</v>
      </c>
      <c r="N26" s="3"/>
      <c r="O26" s="3"/>
    </row>
    <row r="27" s="15" customFormat="1" ht="37.200000000000003" customHeight="1" outlineLevel="1">
      <c r="A27" s="8">
        <v>52</v>
      </c>
      <c r="B27" s="8">
        <v>0</v>
      </c>
      <c r="C27" s="8">
        <v>3</v>
      </c>
      <c r="D27" s="8">
        <v>9</v>
      </c>
      <c r="E27" s="11" t="s">
        <v>66</v>
      </c>
      <c r="F27" s="11" t="s">
        <v>21</v>
      </c>
      <c r="G27" s="6" t="s">
        <v>67</v>
      </c>
      <c r="H27" s="18"/>
      <c r="I27" s="18"/>
      <c r="J27" s="18"/>
      <c r="K27" s="22">
        <v>190.5</v>
      </c>
      <c r="L27" s="22">
        <v>190.5</v>
      </c>
      <c r="M27" s="13">
        <v>100</v>
      </c>
      <c r="N27" s="3"/>
      <c r="O27" s="3"/>
    </row>
    <row r="28" s="15" customFormat="1" ht="36.600000000000001" customHeight="1" outlineLevel="1">
      <c r="A28" s="8">
        <v>52</v>
      </c>
      <c r="B28" s="8">
        <v>0</v>
      </c>
      <c r="C28" s="8">
        <v>3</v>
      </c>
      <c r="D28" s="8">
        <v>12</v>
      </c>
      <c r="E28" s="11" t="s">
        <v>68</v>
      </c>
      <c r="F28" s="11" t="s">
        <v>21</v>
      </c>
      <c r="G28" s="6" t="s">
        <v>69</v>
      </c>
      <c r="H28" s="18"/>
      <c r="I28" s="18"/>
      <c r="J28" s="18"/>
      <c r="K28" s="22">
        <v>25.600000000000001</v>
      </c>
      <c r="L28" s="22">
        <v>25.600000000000001</v>
      </c>
      <c r="M28" s="13">
        <v>100</v>
      </c>
      <c r="N28" s="3"/>
      <c r="O28" s="3"/>
    </row>
    <row r="29" s="15" customFormat="1" ht="34.799999999999997" customHeight="1" outlineLevel="1">
      <c r="A29" s="8">
        <v>52</v>
      </c>
      <c r="B29" s="8">
        <v>0</v>
      </c>
      <c r="C29" s="8">
        <v>3</v>
      </c>
      <c r="D29" s="8">
        <v>13</v>
      </c>
      <c r="E29" s="11" t="s">
        <v>70</v>
      </c>
      <c r="F29" s="11" t="s">
        <v>21</v>
      </c>
      <c r="G29" s="6" t="s">
        <v>71</v>
      </c>
      <c r="H29" s="18"/>
      <c r="I29" s="18"/>
      <c r="J29" s="18"/>
      <c r="K29" s="22">
        <v>125</v>
      </c>
      <c r="L29" s="22">
        <v>125</v>
      </c>
      <c r="M29" s="13">
        <v>100</v>
      </c>
      <c r="N29" s="3"/>
      <c r="O29" s="3"/>
    </row>
    <row r="30" s="15" customFormat="1" ht="54.600000000000001" customHeight="1" outlineLevel="1">
      <c r="A30" s="8">
        <v>52</v>
      </c>
      <c r="B30" s="8">
        <v>0</v>
      </c>
      <c r="C30" s="8">
        <v>3</v>
      </c>
      <c r="D30" s="8">
        <v>16</v>
      </c>
      <c r="E30" s="11" t="s">
        <v>72</v>
      </c>
      <c r="F30" s="11" t="s">
        <v>21</v>
      </c>
      <c r="G30" s="6" t="s">
        <v>73</v>
      </c>
      <c r="H30" s="18"/>
      <c r="I30" s="18"/>
      <c r="J30" s="18"/>
      <c r="K30" s="22">
        <v>64.349999999999994</v>
      </c>
      <c r="L30" s="22">
        <v>64.349999999999994</v>
      </c>
      <c r="M30" s="13">
        <v>100</v>
      </c>
      <c r="N30" s="3"/>
      <c r="O30" s="3"/>
    </row>
    <row r="31" s="15" customFormat="1" ht="36.600000000000001" customHeight="1" outlineLevel="1">
      <c r="A31" s="8">
        <v>52</v>
      </c>
      <c r="B31" s="8">
        <v>0</v>
      </c>
      <c r="C31" s="8">
        <v>3</v>
      </c>
      <c r="D31" s="8">
        <v>17</v>
      </c>
      <c r="E31" s="11" t="s">
        <v>74</v>
      </c>
      <c r="F31" s="11" t="s">
        <v>21</v>
      </c>
      <c r="G31" s="6" t="s">
        <v>75</v>
      </c>
      <c r="H31" s="18"/>
      <c r="I31" s="18"/>
      <c r="J31" s="18"/>
      <c r="K31" s="22">
        <v>5948.3400000000001</v>
      </c>
      <c r="L31" s="22">
        <v>5948.3400000000001</v>
      </c>
      <c r="M31" s="13">
        <v>100</v>
      </c>
      <c r="N31" s="3"/>
      <c r="O31" s="3"/>
    </row>
    <row r="32" s="15" customFormat="1" ht="34.799999999999997" customHeight="1" outlineLevel="1">
      <c r="A32" s="8">
        <v>52</v>
      </c>
      <c r="B32" s="8">
        <v>0</v>
      </c>
      <c r="C32" s="8">
        <v>3</v>
      </c>
      <c r="D32" s="8">
        <v>22</v>
      </c>
      <c r="E32" s="11" t="s">
        <v>76</v>
      </c>
      <c r="F32" s="11" t="s">
        <v>21</v>
      </c>
      <c r="G32" s="6" t="s">
        <v>77</v>
      </c>
      <c r="H32" s="18"/>
      <c r="I32" s="18"/>
      <c r="J32" s="18"/>
      <c r="K32" s="22">
        <v>150</v>
      </c>
      <c r="L32" s="22">
        <v>150</v>
      </c>
      <c r="M32" s="13">
        <v>100</v>
      </c>
      <c r="N32" s="3"/>
      <c r="O32" s="3"/>
    </row>
    <row r="33" s="15" customFormat="1" ht="24" outlineLevel="1">
      <c r="A33" s="16">
        <v>52</v>
      </c>
      <c r="B33" s="16">
        <v>0</v>
      </c>
      <c r="C33" s="16">
        <v>4</v>
      </c>
      <c r="D33" s="16"/>
      <c r="E33" s="17" t="s">
        <v>78</v>
      </c>
      <c r="F33" s="17"/>
      <c r="G33" s="18" t="s">
        <v>79</v>
      </c>
      <c r="H33" s="18"/>
      <c r="I33" s="18"/>
      <c r="J33" s="18"/>
      <c r="K33" s="19">
        <v>557.84000000000003</v>
      </c>
      <c r="L33" s="19">
        <v>557.84000000000003</v>
      </c>
      <c r="M33" s="20">
        <f t="shared" si="1"/>
        <v>100</v>
      </c>
      <c r="N33" s="3"/>
      <c r="O33" s="3"/>
    </row>
    <row r="34" ht="33" customHeight="1" outlineLevel="2">
      <c r="A34" s="8">
        <v>52</v>
      </c>
      <c r="B34" s="8">
        <v>0</v>
      </c>
      <c r="C34" s="8">
        <v>4</v>
      </c>
      <c r="D34" s="8">
        <v>2</v>
      </c>
      <c r="E34" s="11" t="s">
        <v>80</v>
      </c>
      <c r="F34" s="11" t="s">
        <v>21</v>
      </c>
      <c r="G34" s="6" t="s">
        <v>81</v>
      </c>
      <c r="H34" s="6"/>
      <c r="I34" s="6"/>
      <c r="J34" s="6"/>
      <c r="K34" s="22">
        <v>281.5</v>
      </c>
      <c r="L34" s="22">
        <v>279.89999999999998</v>
      </c>
      <c r="M34" s="13">
        <f t="shared" si="1"/>
        <v>99.431616341030178</v>
      </c>
      <c r="N34" s="1"/>
      <c r="O34" s="1"/>
    </row>
    <row r="35" ht="36" outlineLevel="2">
      <c r="A35" s="8">
        <v>52</v>
      </c>
      <c r="B35" s="8">
        <v>0</v>
      </c>
      <c r="C35" s="8">
        <v>4</v>
      </c>
      <c r="D35" s="8">
        <v>40160</v>
      </c>
      <c r="E35" s="11" t="s">
        <v>82</v>
      </c>
      <c r="F35" s="23"/>
      <c r="G35" s="6" t="s">
        <v>83</v>
      </c>
      <c r="H35" s="6"/>
      <c r="I35" s="6"/>
      <c r="J35" s="6"/>
      <c r="K35" s="22">
        <v>469.60000000000002</v>
      </c>
      <c r="L35" s="22">
        <v>469.60000000000002</v>
      </c>
      <c r="M35" s="13">
        <f t="shared" si="1"/>
        <v>100</v>
      </c>
      <c r="N35" s="1"/>
      <c r="O35" s="1"/>
    </row>
    <row r="36" ht="36" outlineLevel="2">
      <c r="A36" s="8">
        <v>52</v>
      </c>
      <c r="B36" s="8">
        <v>0</v>
      </c>
      <c r="C36" s="8">
        <v>4</v>
      </c>
      <c r="D36" s="8">
        <v>40170</v>
      </c>
      <c r="E36" s="11" t="s">
        <v>84</v>
      </c>
      <c r="F36" s="24" t="s">
        <v>21</v>
      </c>
      <c r="G36" s="6" t="s">
        <v>85</v>
      </c>
      <c r="H36" s="6"/>
      <c r="I36" s="6"/>
      <c r="J36" s="6"/>
      <c r="K36" s="22">
        <v>64.299999999999997</v>
      </c>
      <c r="L36" s="22">
        <v>64.299999999999997</v>
      </c>
      <c r="M36" s="13">
        <f t="shared" si="1"/>
        <v>100</v>
      </c>
      <c r="N36" s="1"/>
      <c r="O36" s="1"/>
    </row>
    <row r="37" s="15" customFormat="1" ht="12.75" customHeight="1">
      <c r="A37" s="16">
        <v>52</v>
      </c>
      <c r="B37" s="16">
        <v>0</v>
      </c>
      <c r="C37" s="16">
        <v>5</v>
      </c>
      <c r="D37" s="16"/>
      <c r="E37" s="25" t="s">
        <v>86</v>
      </c>
      <c r="F37" s="25"/>
      <c r="G37" s="16">
        <v>5200500000</v>
      </c>
      <c r="H37" s="16"/>
      <c r="I37" s="16"/>
      <c r="J37" s="16"/>
      <c r="K37" s="26">
        <v>13154.93</v>
      </c>
      <c r="L37" s="26">
        <v>5500.0200000000004</v>
      </c>
      <c r="M37" s="27">
        <f t="shared" si="1"/>
        <v>41.809572532883109</v>
      </c>
    </row>
    <row r="38" ht="38.25" customHeight="1">
      <c r="A38" s="8">
        <v>52</v>
      </c>
      <c r="B38" s="8">
        <v>0</v>
      </c>
      <c r="C38" s="8">
        <v>5</v>
      </c>
      <c r="D38" s="8">
        <v>1</v>
      </c>
      <c r="E38" s="28" t="s">
        <v>87</v>
      </c>
      <c r="F38" s="11" t="s">
        <v>21</v>
      </c>
      <c r="G38" s="8" t="s">
        <v>88</v>
      </c>
      <c r="H38" s="8"/>
      <c r="I38" s="8"/>
      <c r="J38" s="8"/>
      <c r="K38" s="29">
        <v>482.93000000000001</v>
      </c>
      <c r="L38" s="29">
        <v>482.93000000000001</v>
      </c>
      <c r="M38" s="30">
        <v>100</v>
      </c>
    </row>
    <row r="39" ht="48.75" customHeight="1">
      <c r="A39" s="8">
        <v>52</v>
      </c>
      <c r="B39" s="8">
        <v>0</v>
      </c>
      <c r="C39" s="8">
        <v>5</v>
      </c>
      <c r="D39" s="8">
        <v>3</v>
      </c>
      <c r="E39" s="28" t="s">
        <v>89</v>
      </c>
      <c r="F39" s="11" t="s">
        <v>21</v>
      </c>
      <c r="G39" s="8" t="s">
        <v>90</v>
      </c>
      <c r="H39" s="8"/>
      <c r="I39" s="8"/>
      <c r="J39" s="8"/>
      <c r="K39" s="29">
        <v>500</v>
      </c>
      <c r="L39" s="29">
        <v>496</v>
      </c>
      <c r="M39" s="30">
        <f t="shared" si="1"/>
        <v>99.200000000000003</v>
      </c>
    </row>
    <row r="40" ht="129.59999999999999" customHeight="1">
      <c r="A40" s="8">
        <v>52</v>
      </c>
      <c r="B40" s="8">
        <v>0</v>
      </c>
      <c r="C40" s="8">
        <v>5</v>
      </c>
      <c r="D40" s="8">
        <v>4</v>
      </c>
      <c r="E40" s="28" t="s">
        <v>91</v>
      </c>
      <c r="F40" s="11" t="s">
        <v>21</v>
      </c>
      <c r="G40" s="8" t="s">
        <v>92</v>
      </c>
      <c r="H40" s="8"/>
      <c r="I40" s="8"/>
      <c r="J40" s="8"/>
      <c r="K40" s="29">
        <v>250</v>
      </c>
      <c r="L40" s="29">
        <v>0</v>
      </c>
      <c r="M40" s="30">
        <f t="shared" si="1"/>
        <v>0</v>
      </c>
    </row>
    <row r="41" ht="55.5" customHeight="1">
      <c r="A41" s="31">
        <v>52</v>
      </c>
      <c r="B41" s="31">
        <v>0</v>
      </c>
      <c r="C41" s="31">
        <v>5</v>
      </c>
      <c r="D41" s="31">
        <v>5</v>
      </c>
      <c r="E41" s="32" t="s">
        <v>93</v>
      </c>
      <c r="F41" s="33" t="s">
        <v>21</v>
      </c>
      <c r="G41" s="31" t="s">
        <v>94</v>
      </c>
      <c r="H41" s="31"/>
      <c r="I41" s="31"/>
      <c r="J41" s="31"/>
      <c r="K41" s="34">
        <v>6517.6300000000001</v>
      </c>
      <c r="L41" s="34">
        <v>0</v>
      </c>
      <c r="M41" s="35">
        <f t="shared" si="1"/>
        <v>0</v>
      </c>
    </row>
    <row r="42" ht="37.200000000000003" customHeight="1">
      <c r="A42" s="36">
        <v>52</v>
      </c>
      <c r="B42" s="36">
        <v>0</v>
      </c>
      <c r="C42" s="36">
        <v>5</v>
      </c>
      <c r="D42" s="36">
        <v>6</v>
      </c>
      <c r="E42" s="37" t="s">
        <v>95</v>
      </c>
      <c r="F42" s="38" t="s">
        <v>21</v>
      </c>
      <c r="G42" s="39">
        <v>5200500006</v>
      </c>
      <c r="H42" s="36"/>
      <c r="I42" s="36"/>
      <c r="J42" s="36"/>
      <c r="K42" s="40">
        <v>1000</v>
      </c>
      <c r="L42" s="40">
        <v>500</v>
      </c>
      <c r="M42" s="35">
        <f t="shared" si="1"/>
        <v>50</v>
      </c>
    </row>
    <row r="43" ht="46.200000000000003" customHeight="1">
      <c r="A43" s="36">
        <v>52</v>
      </c>
      <c r="B43" s="36">
        <v>0</v>
      </c>
      <c r="C43" s="36">
        <v>5</v>
      </c>
      <c r="D43" s="36">
        <v>7</v>
      </c>
      <c r="E43" s="41" t="s">
        <v>96</v>
      </c>
      <c r="F43" s="38" t="s">
        <v>21</v>
      </c>
      <c r="G43" s="39">
        <v>5200500007</v>
      </c>
      <c r="H43" s="36"/>
      <c r="I43" s="36"/>
      <c r="J43" s="36"/>
      <c r="K43" s="40">
        <v>2008.3699999999999</v>
      </c>
      <c r="L43" s="40">
        <v>1625.0899999999999</v>
      </c>
      <c r="M43" s="35">
        <f t="shared" si="1"/>
        <v>80.915867096202405</v>
      </c>
    </row>
    <row r="44" ht="37.200000000000003" customHeight="1">
      <c r="A44" s="36">
        <v>52</v>
      </c>
      <c r="B44" s="36">
        <v>0</v>
      </c>
      <c r="C44" s="36">
        <v>5</v>
      </c>
      <c r="D44" s="36">
        <v>8</v>
      </c>
      <c r="E44" s="42" t="s">
        <v>97</v>
      </c>
      <c r="F44" s="43" t="s">
        <v>21</v>
      </c>
      <c r="G44" s="36">
        <v>5200500008</v>
      </c>
      <c r="H44" s="36"/>
      <c r="I44" s="36"/>
      <c r="J44" s="36"/>
      <c r="K44" s="40">
        <v>2396</v>
      </c>
      <c r="L44" s="40">
        <v>2396</v>
      </c>
      <c r="M44" s="44">
        <f t="shared" si="1"/>
        <v>100</v>
      </c>
    </row>
  </sheetData>
  <mergeCells count="7">
    <mergeCell ref="B1:L1"/>
    <mergeCell ref="A2:D2"/>
    <mergeCell ref="E2:E3"/>
    <mergeCell ref="F2:F3"/>
    <mergeCell ref="G2:J2"/>
    <mergeCell ref="F19:F20"/>
    <mergeCell ref="F34:F35"/>
  </mergeCells>
  <printOptions headings="0" gridLines="0"/>
  <pageMargins left="0.55118110236220474" right="0.55118110236220474" top="0.39370078740157477" bottom="0.39370078740157477" header="0.31496062992125984" footer="0.31496062992125984"/>
  <pageSetup paperSize="9" scale="90" firstPageNumber="2147483647" fitToWidth="1" fitToHeight="1" pageOrder="downThenOver" orientation="landscape" usePrinterDefaults="1" blackAndWhite="0" draft="0" cellComments="none" useFirstPageNumber="0" errors="displayed" horizontalDpi="600" verticalDpi="600" copies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3" zoomScale="100" workbookViewId="0">
      <selection activeCell="C5" activeCellId="0" sqref="C5:C9"/>
    </sheetView>
  </sheetViews>
  <sheetFormatPr defaultRowHeight="12.75"/>
  <cols>
    <col min="1" max="2" style="45" width="9.140625"/>
    <col customWidth="1" min="3" max="3" style="45" width="22.7109375"/>
    <col customWidth="1" min="4" max="4" style="45" width="17.5703125"/>
    <col customWidth="1" min="5" max="5" style="45" width="15.5703125"/>
    <col customWidth="1" min="6" max="6" style="45" width="18.140625"/>
    <col customWidth="1" min="7" max="7" style="46" width="14.7109375"/>
    <col min="8" max="16384" style="45" width="9.140625"/>
  </cols>
  <sheetData>
    <row r="1" ht="48.75" customHeight="1">
      <c r="A1" s="47" t="s">
        <v>98</v>
      </c>
      <c r="B1" s="47"/>
      <c r="C1" s="47"/>
      <c r="D1" s="47"/>
      <c r="E1" s="47"/>
      <c r="F1" s="47"/>
      <c r="G1" s="47"/>
    </row>
    <row r="3">
      <c r="A3" s="48" t="s">
        <v>1</v>
      </c>
      <c r="B3" s="49"/>
      <c r="C3" s="50" t="s">
        <v>99</v>
      </c>
      <c r="D3" s="50" t="s">
        <v>100</v>
      </c>
      <c r="E3" s="51" t="s">
        <v>101</v>
      </c>
      <c r="F3" s="52"/>
      <c r="G3" s="53" t="s">
        <v>102</v>
      </c>
    </row>
    <row r="4" ht="30" customHeight="1">
      <c r="A4" s="54"/>
      <c r="B4" s="55"/>
      <c r="C4" s="56"/>
      <c r="D4" s="56"/>
      <c r="E4" s="57" t="s">
        <v>103</v>
      </c>
      <c r="F4" s="57" t="s">
        <v>104</v>
      </c>
      <c r="G4" s="58"/>
    </row>
    <row r="5" ht="14.25">
      <c r="A5" s="59">
        <v>52</v>
      </c>
      <c r="B5" s="59"/>
      <c r="C5" s="50" t="s">
        <v>105</v>
      </c>
      <c r="D5" s="57" t="s">
        <v>106</v>
      </c>
      <c r="E5" s="60">
        <v>96511.600000000006</v>
      </c>
      <c r="F5" s="60">
        <f>SUM(F7:F8)</f>
        <v>86347.170000000013</v>
      </c>
      <c r="G5" s="61">
        <f>F5/E5*100</f>
        <v>89.468177918509284</v>
      </c>
    </row>
    <row r="6" ht="14.25">
      <c r="A6" s="62"/>
      <c r="B6" s="62"/>
      <c r="C6" s="63"/>
      <c r="D6" s="64" t="s">
        <v>107</v>
      </c>
      <c r="E6" s="60"/>
      <c r="F6" s="60"/>
      <c r="G6" s="65"/>
    </row>
    <row r="7" ht="28.5">
      <c r="A7" s="62"/>
      <c r="B7" s="62"/>
      <c r="C7" s="63"/>
      <c r="D7" s="66" t="s">
        <v>108</v>
      </c>
      <c r="E7" s="67">
        <f>E12+E17+E22+E27+E32</f>
        <v>60073.559999999998</v>
      </c>
      <c r="F7" s="67">
        <f>F12+F17+F22+F27+F32</f>
        <v>49911.300000000003</v>
      </c>
      <c r="G7" s="65">
        <f>F8/E8*100</f>
        <v>99.994044685169655</v>
      </c>
      <c r="I7" s="45"/>
    </row>
    <row r="8" ht="42.75">
      <c r="A8" s="62"/>
      <c r="B8" s="62"/>
      <c r="C8" s="63"/>
      <c r="D8" s="66" t="s">
        <v>109</v>
      </c>
      <c r="E8" s="67">
        <f>E5-E7</f>
        <v>36438.040000000008</v>
      </c>
      <c r="F8" s="67">
        <f>F13+F18+F23+F28</f>
        <v>36435.870000000003</v>
      </c>
      <c r="G8" s="65">
        <f>F8/E8*100</f>
        <v>99.994044685169655</v>
      </c>
      <c r="I8" s="45"/>
    </row>
    <row r="9" ht="57">
      <c r="A9" s="56"/>
      <c r="B9" s="56"/>
      <c r="C9" s="68"/>
      <c r="D9" s="64" t="s">
        <v>110</v>
      </c>
      <c r="E9" s="69"/>
      <c r="F9" s="69"/>
      <c r="G9" s="65"/>
    </row>
    <row r="10" ht="14.25">
      <c r="A10" s="59">
        <v>52</v>
      </c>
      <c r="B10" s="59">
        <v>1</v>
      </c>
      <c r="C10" s="50" t="s">
        <v>18</v>
      </c>
      <c r="D10" s="57" t="s">
        <v>106</v>
      </c>
      <c r="E10" s="69">
        <v>70413.399999999994</v>
      </c>
      <c r="F10" s="69">
        <v>67979.479999999996</v>
      </c>
      <c r="G10" s="61">
        <f>F10/E10*100</f>
        <v>96.543385207929177</v>
      </c>
    </row>
    <row r="11" ht="14.25">
      <c r="A11" s="62"/>
      <c r="B11" s="62"/>
      <c r="C11" s="62"/>
      <c r="D11" s="64" t="s">
        <v>107</v>
      </c>
      <c r="E11" s="70"/>
      <c r="F11" s="70"/>
      <c r="G11" s="65"/>
    </row>
    <row r="12" ht="28.5">
      <c r="A12" s="62"/>
      <c r="B12" s="62"/>
      <c r="C12" s="62"/>
      <c r="D12" s="66" t="s">
        <v>108</v>
      </c>
      <c r="E12" s="70">
        <f>E10-E13</f>
        <v>35377.799999999996</v>
      </c>
      <c r="F12" s="70">
        <f>F10-F13</f>
        <v>32946.079999999994</v>
      </c>
      <c r="G12" s="65">
        <f t="shared" ref="G12:G32" si="2">F12/E12*100</f>
        <v>93.126423915562867</v>
      </c>
    </row>
    <row r="13" ht="42.75">
      <c r="A13" s="62"/>
      <c r="B13" s="62"/>
      <c r="C13" s="62"/>
      <c r="D13" s="66" t="s">
        <v>109</v>
      </c>
      <c r="E13" s="71">
        <v>35035.599999999999</v>
      </c>
      <c r="F13" s="71">
        <v>35033.400000000001</v>
      </c>
      <c r="G13" s="65">
        <f t="shared" si="2"/>
        <v>99.993720672687218</v>
      </c>
    </row>
    <row r="14" ht="57">
      <c r="A14" s="56"/>
      <c r="B14" s="56"/>
      <c r="C14" s="56"/>
      <c r="D14" s="64" t="s">
        <v>110</v>
      </c>
      <c r="E14" s="70"/>
      <c r="F14" s="70"/>
      <c r="G14" s="65"/>
    </row>
    <row r="15" ht="14.25">
      <c r="A15" s="59">
        <v>52</v>
      </c>
      <c r="B15" s="59">
        <v>2</v>
      </c>
      <c r="C15" s="50" t="s">
        <v>48</v>
      </c>
      <c r="D15" s="57" t="s">
        <v>106</v>
      </c>
      <c r="E15" s="69">
        <f>SUM(E17:E18)</f>
        <v>988.60000000000002</v>
      </c>
      <c r="F15" s="69">
        <f>SUM(F17:F18)</f>
        <v>988.57000000000005</v>
      </c>
      <c r="G15" s="61">
        <v>100</v>
      </c>
    </row>
    <row r="16" ht="14.25">
      <c r="A16" s="62"/>
      <c r="B16" s="62"/>
      <c r="C16" s="62"/>
      <c r="D16" s="64" t="s">
        <v>107</v>
      </c>
      <c r="E16" s="70"/>
      <c r="F16" s="70"/>
      <c r="G16" s="65"/>
    </row>
    <row r="17" ht="28.5">
      <c r="A17" s="62"/>
      <c r="B17" s="62"/>
      <c r="C17" s="62"/>
      <c r="D17" s="66" t="s">
        <v>108</v>
      </c>
      <c r="E17" s="70">
        <v>120</v>
      </c>
      <c r="F17" s="70">
        <v>120</v>
      </c>
      <c r="G17" s="65">
        <v>100</v>
      </c>
    </row>
    <row r="18" ht="42.75">
      <c r="A18" s="62"/>
      <c r="B18" s="62"/>
      <c r="C18" s="62"/>
      <c r="D18" s="66" t="s">
        <v>109</v>
      </c>
      <c r="E18" s="70">
        <v>868.60000000000002</v>
      </c>
      <c r="F18" s="70">
        <v>868.57000000000005</v>
      </c>
      <c r="G18" s="65">
        <v>100</v>
      </c>
    </row>
    <row r="19" ht="57">
      <c r="A19" s="56"/>
      <c r="B19" s="56"/>
      <c r="C19" s="56"/>
      <c r="D19" s="64" t="s">
        <v>110</v>
      </c>
      <c r="E19" s="71"/>
      <c r="F19" s="71"/>
      <c r="G19" s="65"/>
    </row>
    <row r="20" ht="14.25">
      <c r="A20" s="59">
        <v>52</v>
      </c>
      <c r="B20" s="59">
        <v>3</v>
      </c>
      <c r="C20" s="50" t="s">
        <v>54</v>
      </c>
      <c r="D20" s="57" t="s">
        <v>106</v>
      </c>
      <c r="E20" s="69">
        <v>11396.889999999999</v>
      </c>
      <c r="F20" s="69">
        <v>11321.26</v>
      </c>
      <c r="G20" s="61">
        <v>100</v>
      </c>
    </row>
    <row r="21" ht="14.25">
      <c r="A21" s="62"/>
      <c r="B21" s="62"/>
      <c r="C21" s="62"/>
      <c r="D21" s="64" t="s">
        <v>107</v>
      </c>
      <c r="F21" s="70"/>
      <c r="G21" s="65"/>
    </row>
    <row r="22" ht="28.5">
      <c r="A22" s="62"/>
      <c r="B22" s="62"/>
      <c r="C22" s="62"/>
      <c r="D22" s="66" t="s">
        <v>108</v>
      </c>
      <c r="E22" s="70">
        <f>'Форма 1.'!K21-'форма  2'!E23</f>
        <v>11396.889999999999</v>
      </c>
      <c r="F22" s="70">
        <f>'Форма 1.'!L21-'форма  2'!F23</f>
        <v>11321.26</v>
      </c>
      <c r="G22" s="65">
        <v>100</v>
      </c>
    </row>
    <row r="23" ht="42.75">
      <c r="A23" s="62"/>
      <c r="B23" s="62"/>
      <c r="C23" s="62"/>
      <c r="D23" s="66" t="s">
        <v>109</v>
      </c>
      <c r="E23" s="70"/>
      <c r="F23" s="70"/>
      <c r="G23" s="65"/>
    </row>
    <row r="24" ht="57">
      <c r="A24" s="56"/>
      <c r="B24" s="56"/>
      <c r="C24" s="56"/>
      <c r="D24" s="64" t="s">
        <v>110</v>
      </c>
      <c r="E24" s="70"/>
      <c r="F24" s="70"/>
      <c r="G24" s="65"/>
    </row>
    <row r="25" ht="14.25">
      <c r="A25" s="59">
        <v>52</v>
      </c>
      <c r="B25" s="59">
        <v>4</v>
      </c>
      <c r="C25" s="50" t="s">
        <v>78</v>
      </c>
      <c r="D25" s="57" t="s">
        <v>106</v>
      </c>
      <c r="E25" s="69">
        <f>SUM(E27:E28)</f>
        <v>557.84000000000003</v>
      </c>
      <c r="F25" s="69">
        <f>SUM(F27:F28)</f>
        <v>557.84000000000003</v>
      </c>
      <c r="G25" s="65">
        <f t="shared" si="2"/>
        <v>100</v>
      </c>
    </row>
    <row r="26" ht="14.25">
      <c r="A26" s="62"/>
      <c r="B26" s="62"/>
      <c r="C26" s="62"/>
      <c r="D26" s="64" t="s">
        <v>107</v>
      </c>
      <c r="E26" s="70"/>
      <c r="F26" s="70"/>
      <c r="G26" s="65"/>
    </row>
    <row r="27" ht="28.5">
      <c r="A27" s="62"/>
      <c r="B27" s="62"/>
      <c r="C27" s="62"/>
      <c r="D27" s="66" t="s">
        <v>108</v>
      </c>
      <c r="E27" s="70">
        <f>'Форма 1.'!K33-'форма  2'!E28</f>
        <v>23.940000000000055</v>
      </c>
      <c r="F27" s="70">
        <f>'Форма 1.'!L33-'форма  2'!F28</f>
        <v>23.940000000000055</v>
      </c>
      <c r="G27" s="65">
        <v>100</v>
      </c>
    </row>
    <row r="28" ht="42.75">
      <c r="A28" s="62"/>
      <c r="B28" s="62"/>
      <c r="C28" s="62"/>
      <c r="D28" s="66" t="s">
        <v>109</v>
      </c>
      <c r="E28" s="70">
        <v>533.89999999999998</v>
      </c>
      <c r="F28" s="70">
        <v>533.89999999999998</v>
      </c>
      <c r="G28" s="65">
        <f t="shared" si="2"/>
        <v>100</v>
      </c>
    </row>
    <row r="29" ht="57">
      <c r="A29" s="56"/>
      <c r="B29" s="56"/>
      <c r="C29" s="56"/>
      <c r="D29" s="64" t="s">
        <v>110</v>
      </c>
      <c r="E29" s="70"/>
      <c r="F29" s="70"/>
      <c r="G29" s="65"/>
    </row>
    <row r="30" ht="14.25">
      <c r="A30" s="59">
        <v>52</v>
      </c>
      <c r="B30" s="59">
        <v>4</v>
      </c>
      <c r="C30" s="50" t="s">
        <v>86</v>
      </c>
      <c r="D30" s="57" t="s">
        <v>106</v>
      </c>
      <c r="E30" s="69">
        <f>SUM(E32:E33)</f>
        <v>13154.93</v>
      </c>
      <c r="F30" s="69">
        <f>SUM(F32:F33)</f>
        <v>5500.0200000000004</v>
      </c>
      <c r="G30" s="65">
        <f t="shared" si="2"/>
        <v>41.809572532883109</v>
      </c>
    </row>
    <row r="31" ht="14.25">
      <c r="A31" s="62"/>
      <c r="B31" s="62"/>
      <c r="C31" s="62"/>
      <c r="D31" s="64" t="s">
        <v>107</v>
      </c>
      <c r="E31" s="70"/>
      <c r="F31" s="70"/>
      <c r="G31" s="65"/>
    </row>
    <row r="32" ht="28.5">
      <c r="A32" s="62"/>
      <c r="B32" s="62"/>
      <c r="C32" s="62"/>
      <c r="D32" s="66" t="s">
        <v>108</v>
      </c>
      <c r="E32" s="70">
        <f>'Форма 1.'!K37</f>
        <v>13154.93</v>
      </c>
      <c r="F32" s="70">
        <f>'Форма 1.'!L37</f>
        <v>5500.0200000000004</v>
      </c>
      <c r="G32" s="65">
        <f t="shared" si="2"/>
        <v>41.809572532883109</v>
      </c>
    </row>
    <row r="33" ht="42.75">
      <c r="A33" s="62"/>
      <c r="B33" s="62"/>
      <c r="C33" s="62"/>
      <c r="D33" s="66" t="s">
        <v>109</v>
      </c>
      <c r="E33" s="70"/>
      <c r="F33" s="70"/>
      <c r="G33" s="65"/>
    </row>
    <row r="34" ht="57">
      <c r="A34" s="56"/>
      <c r="B34" s="56"/>
      <c r="C34" s="56"/>
      <c r="D34" s="64" t="s">
        <v>110</v>
      </c>
      <c r="E34" s="70"/>
      <c r="F34" s="70"/>
      <c r="G34" s="65"/>
    </row>
  </sheetData>
  <mergeCells count="24">
    <mergeCell ref="A1:G1"/>
    <mergeCell ref="A3:B4"/>
    <mergeCell ref="C3:C4"/>
    <mergeCell ref="D3:D4"/>
    <mergeCell ref="E3:F3"/>
    <mergeCell ref="G3:G4"/>
    <mergeCell ref="A5:A9"/>
    <mergeCell ref="B5:B9"/>
    <mergeCell ref="C5:C9"/>
    <mergeCell ref="A10:A14"/>
    <mergeCell ref="B10:B14"/>
    <mergeCell ref="C10:C14"/>
    <mergeCell ref="A15:A19"/>
    <mergeCell ref="B15:B19"/>
    <mergeCell ref="C15:C19"/>
    <mergeCell ref="A20:A24"/>
    <mergeCell ref="B20:B24"/>
    <mergeCell ref="C20:C24"/>
    <mergeCell ref="A25:A29"/>
    <mergeCell ref="B25:B29"/>
    <mergeCell ref="C25:C29"/>
    <mergeCell ref="A30:A34"/>
    <mergeCell ref="B30:B34"/>
    <mergeCell ref="C30:C34"/>
  </mergeCell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33" zoomScale="100" workbookViewId="0">
      <selection activeCell="B2" activeCellId="0" sqref="B2:K2"/>
    </sheetView>
  </sheetViews>
  <sheetFormatPr defaultRowHeight="12.75"/>
  <cols>
    <col customWidth="1" min="1" max="3" width="4"/>
    <col customWidth="1" min="4" max="4" width="6.140625"/>
    <col customWidth="1" min="5" max="5" width="44.42578125"/>
    <col customWidth="1" min="6" max="6" width="20.57421875"/>
    <col customWidth="1" min="7" max="7" width="8.140625"/>
    <col customWidth="1" min="8" max="8" width="8.42578125"/>
    <col customWidth="1" min="9" max="9" style="72" width="26.57421875"/>
    <col customWidth="1" min="10" max="10" width="24.00390625"/>
    <col customWidth="1" min="11" max="11" width="13"/>
  </cols>
  <sheetData>
    <row r="2" ht="42.75" customHeight="1">
      <c r="A2" s="73"/>
      <c r="B2" s="74" t="s">
        <v>111</v>
      </c>
      <c r="C2" s="75"/>
      <c r="D2" s="75"/>
      <c r="E2" s="75"/>
      <c r="F2" s="75"/>
      <c r="G2" s="75"/>
      <c r="H2" s="75"/>
      <c r="I2" s="75"/>
      <c r="J2" s="75"/>
      <c r="K2" s="75"/>
    </row>
    <row r="4">
      <c r="A4" s="23" t="s">
        <v>112</v>
      </c>
      <c r="B4" s="23"/>
      <c r="C4" s="23"/>
      <c r="D4" s="23"/>
      <c r="E4" s="23" t="s">
        <v>113</v>
      </c>
      <c r="F4" s="23" t="s">
        <v>114</v>
      </c>
      <c r="G4" s="23" t="s">
        <v>115</v>
      </c>
      <c r="H4" s="23" t="s">
        <v>116</v>
      </c>
      <c r="I4" s="23" t="s">
        <v>117</v>
      </c>
      <c r="J4" s="23" t="s">
        <v>118</v>
      </c>
      <c r="K4" s="23" t="s">
        <v>119</v>
      </c>
    </row>
    <row r="5" ht="48.600000000000001" customHeight="1">
      <c r="A5" s="23" t="s">
        <v>8</v>
      </c>
      <c r="B5" s="23" t="s">
        <v>9</v>
      </c>
      <c r="C5" s="23" t="s">
        <v>10</v>
      </c>
      <c r="D5" s="23" t="s">
        <v>11</v>
      </c>
      <c r="E5" s="23"/>
      <c r="F5" s="23"/>
      <c r="G5" s="23"/>
      <c r="H5" s="23"/>
      <c r="I5" s="23"/>
      <c r="J5" s="23"/>
      <c r="K5" s="23"/>
    </row>
    <row r="6" s="76" customFormat="1" ht="36">
      <c r="A6" s="16">
        <v>52</v>
      </c>
      <c r="B6" s="16"/>
      <c r="C6" s="16"/>
      <c r="D6" s="16"/>
      <c r="E6" s="17" t="s">
        <v>105</v>
      </c>
      <c r="F6" s="17"/>
      <c r="G6" s="16"/>
      <c r="H6" s="16"/>
      <c r="I6" s="77"/>
      <c r="J6" s="77"/>
      <c r="K6" s="78"/>
    </row>
    <row r="7" ht="53.399999999999999" customHeight="1">
      <c r="A7" s="8">
        <v>52</v>
      </c>
      <c r="B7" s="8">
        <v>0</v>
      </c>
      <c r="C7" s="8">
        <v>1</v>
      </c>
      <c r="D7" s="8">
        <v>3</v>
      </c>
      <c r="E7" s="11" t="s">
        <v>20</v>
      </c>
      <c r="F7" s="11" t="s">
        <v>21</v>
      </c>
      <c r="G7" s="8">
        <v>2024</v>
      </c>
      <c r="H7" s="8">
        <v>2024</v>
      </c>
      <c r="I7" s="23" t="s">
        <v>120</v>
      </c>
      <c r="J7" s="79" t="s">
        <v>120</v>
      </c>
      <c r="K7" s="23"/>
    </row>
    <row r="8" ht="67.799999999999997" customHeight="1">
      <c r="A8" s="8">
        <v>52</v>
      </c>
      <c r="B8" s="8">
        <v>0</v>
      </c>
      <c r="C8" s="8">
        <v>1</v>
      </c>
      <c r="D8" s="8">
        <v>4</v>
      </c>
      <c r="E8" s="11" t="s">
        <v>23</v>
      </c>
      <c r="F8" s="11" t="s">
        <v>21</v>
      </c>
      <c r="G8" s="8">
        <v>2024</v>
      </c>
      <c r="H8" s="8">
        <v>2024</v>
      </c>
      <c r="I8" s="23" t="s">
        <v>121</v>
      </c>
      <c r="J8" s="23" t="s">
        <v>121</v>
      </c>
      <c r="K8" s="23" t="s">
        <v>122</v>
      </c>
      <c r="L8" s="80"/>
      <c r="M8" s="80"/>
    </row>
    <row r="9" ht="46.799999999999997" customHeight="1">
      <c r="A9" s="8">
        <v>52</v>
      </c>
      <c r="B9" s="8">
        <v>0</v>
      </c>
      <c r="C9" s="8">
        <v>1</v>
      </c>
      <c r="D9" s="8">
        <v>7</v>
      </c>
      <c r="E9" s="11" t="s">
        <v>25</v>
      </c>
      <c r="F9" s="11" t="s">
        <v>21</v>
      </c>
      <c r="G9" s="8">
        <v>2024</v>
      </c>
      <c r="H9" s="8">
        <v>2024</v>
      </c>
      <c r="I9" s="23" t="s">
        <v>123</v>
      </c>
      <c r="J9" s="23" t="s">
        <v>123</v>
      </c>
      <c r="K9" s="23"/>
      <c r="L9" s="81"/>
      <c r="M9" s="80"/>
    </row>
    <row r="10" ht="51" customHeight="1">
      <c r="A10" s="8">
        <v>52</v>
      </c>
      <c r="B10" s="8">
        <v>0</v>
      </c>
      <c r="C10" s="8">
        <v>1</v>
      </c>
      <c r="D10" s="8">
        <v>8</v>
      </c>
      <c r="E10" s="11" t="s">
        <v>28</v>
      </c>
      <c r="F10" s="11" t="s">
        <v>21</v>
      </c>
      <c r="G10" s="8">
        <v>2024</v>
      </c>
      <c r="H10" s="8">
        <v>2024</v>
      </c>
      <c r="I10" s="23" t="s">
        <v>123</v>
      </c>
      <c r="J10" s="23" t="s">
        <v>123</v>
      </c>
      <c r="K10" s="23"/>
      <c r="L10" s="81"/>
      <c r="M10" s="80"/>
    </row>
    <row r="11" ht="65.400000000000006" customHeight="1">
      <c r="A11" s="8">
        <v>52</v>
      </c>
      <c r="B11" s="8">
        <v>0</v>
      </c>
      <c r="C11" s="8">
        <v>1</v>
      </c>
      <c r="D11" s="8">
        <v>13</v>
      </c>
      <c r="E11" s="11" t="s">
        <v>30</v>
      </c>
      <c r="F11" s="11" t="s">
        <v>21</v>
      </c>
      <c r="G11" s="8">
        <v>2024</v>
      </c>
      <c r="H11" s="8">
        <v>2024</v>
      </c>
      <c r="I11" s="23" t="s">
        <v>121</v>
      </c>
      <c r="J11" s="23" t="s">
        <v>121</v>
      </c>
      <c r="K11" s="23"/>
      <c r="L11" s="81"/>
      <c r="M11" s="80"/>
    </row>
    <row r="12" ht="36">
      <c r="A12" s="8">
        <v>52</v>
      </c>
      <c r="B12" s="8">
        <v>0</v>
      </c>
      <c r="C12" s="8">
        <v>1</v>
      </c>
      <c r="D12" s="8">
        <v>22</v>
      </c>
      <c r="E12" s="11" t="s">
        <v>32</v>
      </c>
      <c r="F12" s="11" t="s">
        <v>21</v>
      </c>
      <c r="G12" s="8">
        <v>2024</v>
      </c>
      <c r="H12" s="8">
        <v>2024</v>
      </c>
      <c r="I12" s="82" t="s">
        <v>124</v>
      </c>
      <c r="J12" s="83" t="s">
        <v>124</v>
      </c>
      <c r="K12" s="84"/>
      <c r="L12" s="85"/>
    </row>
    <row r="13" ht="36">
      <c r="A13" s="8">
        <v>52</v>
      </c>
      <c r="B13" s="8">
        <v>0</v>
      </c>
      <c r="C13" s="8">
        <v>1</v>
      </c>
      <c r="D13" s="8">
        <v>23</v>
      </c>
      <c r="E13" s="11" t="s">
        <v>34</v>
      </c>
      <c r="F13" s="11" t="s">
        <v>21</v>
      </c>
      <c r="G13" s="8">
        <v>2024</v>
      </c>
      <c r="H13" s="8">
        <v>2024</v>
      </c>
      <c r="I13" s="23" t="s">
        <v>124</v>
      </c>
      <c r="J13" s="23" t="s">
        <v>124</v>
      </c>
      <c r="K13" s="23"/>
    </row>
    <row r="14" s="76" customFormat="1" ht="36">
      <c r="A14" s="8">
        <v>52</v>
      </c>
      <c r="B14" s="8">
        <v>0</v>
      </c>
      <c r="C14" s="8">
        <v>1</v>
      </c>
      <c r="D14" s="8">
        <v>30</v>
      </c>
      <c r="E14" s="11" t="s">
        <v>36</v>
      </c>
      <c r="F14" s="11" t="s">
        <v>21</v>
      </c>
      <c r="G14" s="8">
        <v>2024</v>
      </c>
      <c r="H14" s="8">
        <v>2024</v>
      </c>
      <c r="I14" s="77"/>
      <c r="J14" s="23"/>
      <c r="K14" s="78"/>
    </row>
    <row r="15" ht="36">
      <c r="A15" s="8">
        <v>52</v>
      </c>
      <c r="B15" s="8">
        <v>0</v>
      </c>
      <c r="C15" s="8">
        <v>1</v>
      </c>
      <c r="D15" s="8">
        <v>99</v>
      </c>
      <c r="E15" s="11" t="s">
        <v>125</v>
      </c>
      <c r="F15" s="11" t="s">
        <v>21</v>
      </c>
      <c r="G15" s="8">
        <v>2024</v>
      </c>
      <c r="H15" s="8">
        <v>2024</v>
      </c>
      <c r="I15" s="23" t="s">
        <v>126</v>
      </c>
      <c r="J15" s="23" t="s">
        <v>126</v>
      </c>
      <c r="K15" s="23"/>
    </row>
    <row r="16" ht="36">
      <c r="A16" s="8">
        <v>52</v>
      </c>
      <c r="B16" s="8">
        <v>0</v>
      </c>
      <c r="C16" s="8">
        <v>1</v>
      </c>
      <c r="D16" s="8">
        <v>40120</v>
      </c>
      <c r="E16" s="11" t="s">
        <v>41</v>
      </c>
      <c r="F16" s="23" t="s">
        <v>21</v>
      </c>
      <c r="G16" s="8">
        <v>2024</v>
      </c>
      <c r="H16" s="8">
        <v>2024</v>
      </c>
      <c r="I16" s="23" t="s">
        <v>127</v>
      </c>
      <c r="J16" s="23" t="s">
        <v>127</v>
      </c>
      <c r="K16" s="23"/>
    </row>
    <row r="17" s="76" customFormat="1" ht="68.400000000000006" customHeight="1">
      <c r="A17" s="8">
        <v>52</v>
      </c>
      <c r="B17" s="8">
        <v>0</v>
      </c>
      <c r="C17" s="8">
        <v>1</v>
      </c>
      <c r="D17" s="8">
        <v>40930</v>
      </c>
      <c r="E17" s="11" t="s">
        <v>43</v>
      </c>
      <c r="F17" s="11" t="s">
        <v>21</v>
      </c>
      <c r="G17" s="8">
        <v>2024</v>
      </c>
      <c r="H17" s="8">
        <v>2024</v>
      </c>
      <c r="I17" s="86" t="s">
        <v>121</v>
      </c>
      <c r="J17" s="86" t="s">
        <v>121</v>
      </c>
      <c r="K17" s="87"/>
    </row>
    <row r="18" s="76" customFormat="1" ht="63" customHeight="1">
      <c r="A18" s="8">
        <v>52</v>
      </c>
      <c r="B18" s="8">
        <v>0</v>
      </c>
      <c r="C18" s="8">
        <v>1</v>
      </c>
      <c r="D18" s="8">
        <v>41120</v>
      </c>
      <c r="E18" s="11" t="s">
        <v>46</v>
      </c>
      <c r="F18" s="11" t="s">
        <v>21</v>
      </c>
      <c r="G18" s="8">
        <v>2024</v>
      </c>
      <c r="H18" s="8">
        <v>2024</v>
      </c>
      <c r="I18" s="86" t="s">
        <v>121</v>
      </c>
      <c r="J18" s="86" t="s">
        <v>121</v>
      </c>
      <c r="K18" s="87"/>
    </row>
    <row r="19" s="76" customFormat="1" ht="36">
      <c r="A19" s="8">
        <v>52</v>
      </c>
      <c r="B19" s="8">
        <v>0</v>
      </c>
      <c r="C19" s="8">
        <v>2</v>
      </c>
      <c r="D19" s="8">
        <v>2</v>
      </c>
      <c r="E19" s="11" t="s">
        <v>50</v>
      </c>
      <c r="F19" s="11" t="s">
        <v>21</v>
      </c>
      <c r="G19" s="8">
        <v>2024</v>
      </c>
      <c r="H19" s="8">
        <v>2024</v>
      </c>
      <c r="I19" s="86" t="s">
        <v>128</v>
      </c>
      <c r="J19" s="86" t="s">
        <v>129</v>
      </c>
      <c r="K19" s="87"/>
    </row>
    <row r="20" s="76" customFormat="1" ht="48">
      <c r="A20" s="8">
        <v>52</v>
      </c>
      <c r="B20" s="8">
        <v>0</v>
      </c>
      <c r="C20" s="8">
        <v>2</v>
      </c>
      <c r="D20" s="8">
        <v>40200</v>
      </c>
      <c r="E20" s="11" t="s">
        <v>52</v>
      </c>
      <c r="F20" s="11" t="s">
        <v>21</v>
      </c>
      <c r="G20" s="8">
        <v>2024</v>
      </c>
      <c r="H20" s="8">
        <v>2024</v>
      </c>
      <c r="I20" s="86" t="s">
        <v>130</v>
      </c>
      <c r="J20" s="86" t="s">
        <v>131</v>
      </c>
      <c r="K20" s="87"/>
    </row>
    <row r="21" s="76" customFormat="1" ht="36">
      <c r="A21" s="8">
        <v>52</v>
      </c>
      <c r="B21" s="8">
        <v>0</v>
      </c>
      <c r="C21" s="8">
        <v>3</v>
      </c>
      <c r="D21" s="8">
        <v>4</v>
      </c>
      <c r="E21" s="11" t="s">
        <v>56</v>
      </c>
      <c r="F21" s="11" t="s">
        <v>21</v>
      </c>
      <c r="G21" s="8">
        <v>2024</v>
      </c>
      <c r="H21" s="8">
        <v>2024</v>
      </c>
      <c r="I21" s="86" t="s">
        <v>132</v>
      </c>
      <c r="J21" s="86" t="s">
        <v>132</v>
      </c>
      <c r="K21" s="87"/>
    </row>
    <row r="22" s="76" customFormat="1" ht="36">
      <c r="A22" s="8">
        <v>52</v>
      </c>
      <c r="B22" s="8">
        <v>0</v>
      </c>
      <c r="C22" s="8">
        <v>3</v>
      </c>
      <c r="D22" s="8">
        <v>5</v>
      </c>
      <c r="E22" s="11" t="s">
        <v>58</v>
      </c>
      <c r="F22" s="11" t="s">
        <v>21</v>
      </c>
      <c r="G22" s="8">
        <v>2024</v>
      </c>
      <c r="H22" s="8">
        <v>2024</v>
      </c>
      <c r="I22" s="86" t="s">
        <v>133</v>
      </c>
      <c r="J22" s="86" t="s">
        <v>133</v>
      </c>
      <c r="K22" s="87"/>
    </row>
    <row r="23" s="76" customFormat="1" ht="110.40000000000001" customHeight="1">
      <c r="A23" s="8">
        <v>52</v>
      </c>
      <c r="B23" s="8">
        <v>0</v>
      </c>
      <c r="C23" s="8">
        <v>3</v>
      </c>
      <c r="D23" s="8">
        <v>6</v>
      </c>
      <c r="E23" s="11" t="s">
        <v>60</v>
      </c>
      <c r="F23" s="11" t="s">
        <v>21</v>
      </c>
      <c r="G23" s="8">
        <v>2024</v>
      </c>
      <c r="H23" s="8">
        <v>2024</v>
      </c>
      <c r="I23" s="23" t="s">
        <v>60</v>
      </c>
      <c r="J23" s="86" t="s">
        <v>60</v>
      </c>
      <c r="K23" s="87"/>
    </row>
    <row r="24" s="76" customFormat="1" ht="117" customHeight="1">
      <c r="A24" s="8">
        <v>52</v>
      </c>
      <c r="B24" s="8">
        <v>0</v>
      </c>
      <c r="C24" s="8">
        <v>3</v>
      </c>
      <c r="D24" s="8">
        <v>7</v>
      </c>
      <c r="E24" s="11" t="s">
        <v>62</v>
      </c>
      <c r="F24" s="11" t="s">
        <v>21</v>
      </c>
      <c r="G24" s="8">
        <v>2024</v>
      </c>
      <c r="H24" s="8">
        <v>2024</v>
      </c>
      <c r="I24" s="23" t="s">
        <v>60</v>
      </c>
      <c r="J24" s="86" t="s">
        <v>60</v>
      </c>
      <c r="K24" s="87"/>
    </row>
    <row r="25" s="76" customFormat="1" ht="36">
      <c r="A25" s="8">
        <v>52</v>
      </c>
      <c r="B25" s="8">
        <v>0</v>
      </c>
      <c r="C25" s="8">
        <v>3</v>
      </c>
      <c r="D25" s="8">
        <v>8</v>
      </c>
      <c r="E25" s="11" t="s">
        <v>64</v>
      </c>
      <c r="F25" s="11" t="s">
        <v>21</v>
      </c>
      <c r="G25" s="8">
        <v>2024</v>
      </c>
      <c r="H25" s="8">
        <v>2024</v>
      </c>
      <c r="I25" s="23" t="s">
        <v>134</v>
      </c>
      <c r="J25" s="86" t="s">
        <v>134</v>
      </c>
      <c r="K25" s="87"/>
    </row>
    <row r="26" s="76" customFormat="1" ht="36">
      <c r="A26" s="8">
        <v>52</v>
      </c>
      <c r="B26" s="8">
        <v>0</v>
      </c>
      <c r="C26" s="8">
        <v>3</v>
      </c>
      <c r="D26" s="8">
        <v>9</v>
      </c>
      <c r="E26" s="11" t="s">
        <v>66</v>
      </c>
      <c r="F26" s="11" t="s">
        <v>21</v>
      </c>
      <c r="G26" s="8">
        <v>2024</v>
      </c>
      <c r="H26" s="8">
        <v>2024</v>
      </c>
      <c r="I26" s="86" t="s">
        <v>134</v>
      </c>
      <c r="J26" s="86" t="s">
        <v>134</v>
      </c>
      <c r="K26" s="87"/>
    </row>
    <row r="27" s="76" customFormat="1" ht="36">
      <c r="A27" s="8">
        <v>52</v>
      </c>
      <c r="B27" s="8">
        <v>0</v>
      </c>
      <c r="C27" s="8">
        <v>3</v>
      </c>
      <c r="D27" s="8">
        <v>12</v>
      </c>
      <c r="E27" s="11" t="s">
        <v>68</v>
      </c>
      <c r="F27" s="11" t="s">
        <v>21</v>
      </c>
      <c r="G27" s="8">
        <v>2024</v>
      </c>
      <c r="H27" s="8">
        <v>2024</v>
      </c>
      <c r="I27" s="86" t="s">
        <v>68</v>
      </c>
      <c r="J27" s="86" t="s">
        <v>68</v>
      </c>
      <c r="K27" s="87"/>
    </row>
    <row r="28" s="76" customFormat="1" ht="42" customHeight="1">
      <c r="A28" s="8">
        <v>52</v>
      </c>
      <c r="B28" s="8">
        <v>0</v>
      </c>
      <c r="C28" s="8">
        <v>3</v>
      </c>
      <c r="D28" s="8">
        <v>13</v>
      </c>
      <c r="E28" s="11" t="s">
        <v>70</v>
      </c>
      <c r="F28" s="11" t="s">
        <v>21</v>
      </c>
      <c r="G28" s="8">
        <v>2024</v>
      </c>
      <c r="H28" s="8">
        <v>2024</v>
      </c>
      <c r="I28" s="86" t="s">
        <v>70</v>
      </c>
      <c r="J28" s="86" t="s">
        <v>70</v>
      </c>
      <c r="K28" s="87"/>
    </row>
    <row r="29" ht="84">
      <c r="A29" s="88">
        <v>52</v>
      </c>
      <c r="B29" s="88">
        <v>0</v>
      </c>
      <c r="C29" s="88">
        <v>3</v>
      </c>
      <c r="D29" s="88">
        <v>16</v>
      </c>
      <c r="E29" s="24" t="s">
        <v>72</v>
      </c>
      <c r="F29" s="89" t="s">
        <v>21</v>
      </c>
      <c r="G29" s="8">
        <v>2024</v>
      </c>
      <c r="H29" s="8">
        <v>2024</v>
      </c>
      <c r="I29" s="24" t="s">
        <v>72</v>
      </c>
      <c r="J29" s="24" t="s">
        <v>72</v>
      </c>
      <c r="K29" s="90"/>
    </row>
    <row r="30" ht="36">
      <c r="A30" s="88">
        <v>52</v>
      </c>
      <c r="B30" s="88">
        <v>0</v>
      </c>
      <c r="C30" s="88">
        <v>3</v>
      </c>
      <c r="D30" s="88">
        <v>17</v>
      </c>
      <c r="E30" s="24" t="s">
        <v>74</v>
      </c>
      <c r="F30" s="89" t="s">
        <v>21</v>
      </c>
      <c r="G30" s="8">
        <v>2024</v>
      </c>
      <c r="H30" s="8">
        <v>2024</v>
      </c>
      <c r="I30" s="24" t="s">
        <v>74</v>
      </c>
      <c r="J30" s="24" t="s">
        <v>74</v>
      </c>
      <c r="K30" s="90"/>
    </row>
    <row r="31" ht="36">
      <c r="A31" s="88">
        <v>52</v>
      </c>
      <c r="B31" s="88">
        <v>0</v>
      </c>
      <c r="C31" s="88">
        <v>3</v>
      </c>
      <c r="D31" s="88">
        <v>22</v>
      </c>
      <c r="E31" s="24" t="s">
        <v>76</v>
      </c>
      <c r="F31" s="89" t="s">
        <v>21</v>
      </c>
      <c r="G31" s="8">
        <v>2024</v>
      </c>
      <c r="H31" s="8">
        <v>2024</v>
      </c>
      <c r="I31" s="24" t="s">
        <v>76</v>
      </c>
      <c r="J31" s="24" t="s">
        <v>76</v>
      </c>
      <c r="K31" s="90"/>
    </row>
    <row r="32" ht="36">
      <c r="A32" s="88">
        <v>52</v>
      </c>
      <c r="B32" s="88">
        <v>0</v>
      </c>
      <c r="C32" s="88">
        <v>4</v>
      </c>
      <c r="D32" s="88">
        <v>2</v>
      </c>
      <c r="E32" s="24" t="s">
        <v>80</v>
      </c>
      <c r="F32" s="89" t="s">
        <v>21</v>
      </c>
      <c r="G32" s="8">
        <v>2024</v>
      </c>
      <c r="H32" s="8">
        <v>2024</v>
      </c>
      <c r="I32" s="28" t="s">
        <v>78</v>
      </c>
      <c r="J32" s="89" t="s">
        <v>135</v>
      </c>
      <c r="K32" s="90"/>
    </row>
    <row r="33" ht="36">
      <c r="A33" s="88">
        <v>52</v>
      </c>
      <c r="B33" s="88">
        <v>0</v>
      </c>
      <c r="C33" s="88">
        <v>4</v>
      </c>
      <c r="D33" s="88">
        <v>40160</v>
      </c>
      <c r="E33" s="24" t="s">
        <v>82</v>
      </c>
      <c r="F33" s="89" t="s">
        <v>21</v>
      </c>
      <c r="G33" s="8">
        <v>2024</v>
      </c>
      <c r="H33" s="8">
        <v>2024</v>
      </c>
      <c r="I33" s="28" t="s">
        <v>78</v>
      </c>
      <c r="J33" s="89" t="s">
        <v>136</v>
      </c>
      <c r="K33" s="90"/>
    </row>
    <row r="34" ht="36">
      <c r="A34" s="88">
        <v>52</v>
      </c>
      <c r="B34" s="88">
        <v>0</v>
      </c>
      <c r="C34" s="88">
        <v>4</v>
      </c>
      <c r="D34" s="88">
        <v>40170</v>
      </c>
      <c r="E34" s="89" t="s">
        <v>137</v>
      </c>
      <c r="F34" s="89" t="s">
        <v>21</v>
      </c>
      <c r="G34" s="8">
        <v>2024</v>
      </c>
      <c r="H34" s="8">
        <v>2024</v>
      </c>
      <c r="I34" s="28" t="s">
        <v>78</v>
      </c>
      <c r="J34" s="89" t="s">
        <v>136</v>
      </c>
      <c r="K34" s="90"/>
    </row>
    <row r="35" ht="36">
      <c r="A35" s="88">
        <v>52</v>
      </c>
      <c r="B35" s="88">
        <v>0</v>
      </c>
      <c r="C35" s="88">
        <v>5</v>
      </c>
      <c r="D35" s="88">
        <v>1</v>
      </c>
      <c r="E35" s="89" t="s">
        <v>87</v>
      </c>
      <c r="F35" s="89" t="s">
        <v>21</v>
      </c>
      <c r="G35" s="8">
        <v>2024</v>
      </c>
      <c r="H35" s="8">
        <v>2024</v>
      </c>
      <c r="I35" s="28" t="s">
        <v>138</v>
      </c>
      <c r="J35" s="89" t="s">
        <v>138</v>
      </c>
      <c r="K35" s="90"/>
    </row>
    <row r="36" ht="36">
      <c r="A36" s="88">
        <v>52</v>
      </c>
      <c r="B36" s="88">
        <v>0</v>
      </c>
      <c r="C36" s="88">
        <v>5</v>
      </c>
      <c r="D36" s="88">
        <v>3</v>
      </c>
      <c r="E36" s="89" t="s">
        <v>89</v>
      </c>
      <c r="F36" s="89" t="s">
        <v>21</v>
      </c>
      <c r="G36" s="8">
        <v>2024</v>
      </c>
      <c r="H36" s="8">
        <v>2024</v>
      </c>
      <c r="I36" s="28" t="s">
        <v>138</v>
      </c>
      <c r="J36" s="89" t="s">
        <v>138</v>
      </c>
      <c r="K36" s="90"/>
    </row>
    <row r="37" ht="120">
      <c r="A37" s="88">
        <v>52</v>
      </c>
      <c r="B37" s="88">
        <v>0</v>
      </c>
      <c r="C37" s="88">
        <v>5</v>
      </c>
      <c r="D37" s="88">
        <v>4</v>
      </c>
      <c r="E37" s="89" t="s">
        <v>91</v>
      </c>
      <c r="F37" s="89" t="s">
        <v>21</v>
      </c>
      <c r="G37" s="8">
        <v>2024</v>
      </c>
      <c r="H37" s="8">
        <v>2024</v>
      </c>
      <c r="I37" s="28" t="s">
        <v>138</v>
      </c>
      <c r="J37" s="89" t="s">
        <v>139</v>
      </c>
      <c r="K37" s="90"/>
    </row>
    <row r="38" ht="48">
      <c r="A38" s="91">
        <v>52</v>
      </c>
      <c r="B38" s="91">
        <v>0</v>
      </c>
      <c r="C38" s="91">
        <v>5</v>
      </c>
      <c r="D38" s="91">
        <v>5</v>
      </c>
      <c r="E38" s="92" t="s">
        <v>93</v>
      </c>
      <c r="F38" s="92" t="s">
        <v>21</v>
      </c>
      <c r="G38" s="31">
        <v>2024</v>
      </c>
      <c r="H38" s="31">
        <v>2024</v>
      </c>
      <c r="I38" s="32" t="s">
        <v>138</v>
      </c>
      <c r="J38" s="92" t="s">
        <v>140</v>
      </c>
      <c r="K38" s="93"/>
    </row>
    <row r="39" ht="36">
      <c r="A39" s="91">
        <v>52</v>
      </c>
      <c r="B39" s="91">
        <v>0</v>
      </c>
      <c r="C39" s="91">
        <v>5</v>
      </c>
      <c r="D39" s="94">
        <v>6</v>
      </c>
      <c r="E39" s="37" t="s">
        <v>95</v>
      </c>
      <c r="F39" s="92" t="s">
        <v>21</v>
      </c>
      <c r="G39" s="31">
        <v>2024</v>
      </c>
      <c r="H39" s="95">
        <v>2024</v>
      </c>
      <c r="I39" s="37" t="s">
        <v>95</v>
      </c>
      <c r="J39" s="37" t="s">
        <v>95</v>
      </c>
      <c r="K39" s="96"/>
    </row>
    <row r="40" ht="84">
      <c r="A40" s="91">
        <v>52</v>
      </c>
      <c r="B40" s="91">
        <v>0</v>
      </c>
      <c r="C40" s="91">
        <v>5</v>
      </c>
      <c r="D40" s="94">
        <v>7</v>
      </c>
      <c r="E40" s="41" t="s">
        <v>96</v>
      </c>
      <c r="F40" s="92" t="s">
        <v>21</v>
      </c>
      <c r="G40" s="31">
        <v>2024</v>
      </c>
      <c r="H40" s="95">
        <v>2024</v>
      </c>
      <c r="I40" s="41" t="s">
        <v>96</v>
      </c>
      <c r="J40" s="41" t="s">
        <v>96</v>
      </c>
      <c r="K40" s="96"/>
    </row>
    <row r="41" ht="72">
      <c r="A41" s="97">
        <v>52</v>
      </c>
      <c r="B41" s="97">
        <v>0</v>
      </c>
      <c r="C41" s="97">
        <v>5</v>
      </c>
      <c r="D41" s="97">
        <v>8</v>
      </c>
      <c r="E41" s="42" t="s">
        <v>97</v>
      </c>
      <c r="F41" s="98" t="s">
        <v>21</v>
      </c>
      <c r="G41" s="36">
        <v>2024</v>
      </c>
      <c r="H41" s="36">
        <v>2024</v>
      </c>
      <c r="I41" s="42" t="s">
        <v>97</v>
      </c>
      <c r="J41" s="42" t="s">
        <v>97</v>
      </c>
      <c r="K41" s="96"/>
    </row>
    <row r="42" ht="12.75">
      <c r="G42" s="99"/>
      <c r="H42" s="99"/>
    </row>
    <row r="43" ht="12.75">
      <c r="G43" s="99"/>
      <c r="H43" s="99"/>
    </row>
    <row r="44" ht="12.75">
      <c r="G44" s="99"/>
      <c r="H44" s="99"/>
    </row>
    <row r="45" ht="12.75">
      <c r="G45" s="99"/>
      <c r="H45" s="99"/>
    </row>
  </sheetData>
  <mergeCells count="9">
    <mergeCell ref="B2:K2"/>
    <mergeCell ref="A4:D4"/>
    <mergeCell ref="E4:E5"/>
    <mergeCell ref="F4:F5"/>
    <mergeCell ref="G4:G5"/>
    <mergeCell ref="H4:H5"/>
    <mergeCell ref="I4:I5"/>
    <mergeCell ref="J4:J5"/>
    <mergeCell ref="K4:K5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rstPageNumber="2147483647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5" zoomScale="100" workbookViewId="0">
      <selection activeCell="K8" activeCellId="0" sqref="K8"/>
    </sheetView>
  </sheetViews>
  <sheetFormatPr defaultRowHeight="12.75"/>
  <cols>
    <col customWidth="1" min="1" max="1" style="1" width="4.85546875"/>
    <col customWidth="1" min="2" max="2" style="1" width="8.140625"/>
    <col customWidth="1" min="3" max="3" style="1" width="4.7109375"/>
    <col customWidth="1" min="4" max="4" style="1" width="22.85546875"/>
    <col customWidth="1" min="5" max="5" style="1" width="8.140625"/>
    <col customWidth="1" min="6" max="6" style="1" width="12.85546875"/>
    <col customWidth="1" min="7" max="7" style="1" width="13.5703125"/>
    <col customWidth="1" min="8" max="8" style="1" width="14.140625"/>
    <col min="9" max="10" style="1" width="9.140625"/>
    <col customWidth="1" min="11" max="11" style="1" width="21.7109375"/>
    <col min="12" max="16384" style="1" width="9.140625"/>
  </cols>
  <sheetData>
    <row r="2" ht="36.600000000000001" customHeight="1">
      <c r="B2" s="3" t="s">
        <v>141</v>
      </c>
      <c r="C2" s="3"/>
      <c r="D2" s="3"/>
      <c r="E2" s="3"/>
      <c r="F2" s="3"/>
      <c r="G2" s="3"/>
      <c r="H2" s="3"/>
      <c r="I2" s="3"/>
      <c r="J2" s="3"/>
      <c r="K2" s="3"/>
    </row>
    <row r="3"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ht="12.75" customHeight="1">
      <c r="A4" s="101" t="s">
        <v>1</v>
      </c>
      <c r="B4" s="102"/>
      <c r="C4" s="103" t="s">
        <v>142</v>
      </c>
      <c r="D4" s="103" t="s">
        <v>143</v>
      </c>
      <c r="E4" s="103" t="s">
        <v>144</v>
      </c>
      <c r="F4" s="5" t="s">
        <v>145</v>
      </c>
      <c r="G4" s="5"/>
      <c r="H4" s="5"/>
      <c r="I4" s="103" t="s">
        <v>146</v>
      </c>
      <c r="J4" s="103" t="s">
        <v>147</v>
      </c>
      <c r="K4" s="103" t="s">
        <v>148</v>
      </c>
    </row>
    <row r="5" ht="60">
      <c r="A5" s="5" t="s">
        <v>8</v>
      </c>
      <c r="B5" s="5" t="s">
        <v>9</v>
      </c>
      <c r="C5" s="104"/>
      <c r="D5" s="104"/>
      <c r="E5" s="104"/>
      <c r="F5" s="5" t="s">
        <v>149</v>
      </c>
      <c r="G5" s="5" t="s">
        <v>150</v>
      </c>
      <c r="H5" s="5" t="s">
        <v>151</v>
      </c>
      <c r="I5" s="104"/>
      <c r="J5" s="104"/>
      <c r="K5" s="104"/>
    </row>
    <row r="6" ht="13.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12</v>
      </c>
    </row>
    <row r="7" ht="36">
      <c r="A7" s="105">
        <v>52</v>
      </c>
      <c r="B7" s="105"/>
      <c r="C7" s="8">
        <v>1</v>
      </c>
      <c r="D7" s="106" t="s">
        <v>152</v>
      </c>
      <c r="E7" s="107" t="s">
        <v>153</v>
      </c>
      <c r="F7" s="108">
        <v>29</v>
      </c>
      <c r="G7" s="109">
        <v>29</v>
      </c>
      <c r="H7" s="88">
        <v>33.810000000000002</v>
      </c>
      <c r="I7" s="110">
        <f t="shared" ref="I7:I9" si="3">H7/G7*100</f>
        <v>116.58620689655173</v>
      </c>
      <c r="J7" s="110">
        <f t="shared" ref="J7:J9" si="4">I7</f>
        <v>116.58620689655173</v>
      </c>
      <c r="K7" s="8" t="s">
        <v>154</v>
      </c>
    </row>
    <row r="8" ht="36">
      <c r="A8" s="105">
        <v>52</v>
      </c>
      <c r="B8" s="105"/>
      <c r="C8" s="8">
        <v>2</v>
      </c>
      <c r="D8" s="111" t="s">
        <v>155</v>
      </c>
      <c r="E8" s="112" t="s">
        <v>153</v>
      </c>
      <c r="F8" s="113">
        <v>9</v>
      </c>
      <c r="G8" s="114">
        <v>15</v>
      </c>
      <c r="H8" s="88">
        <v>37.399999999999999</v>
      </c>
      <c r="I8" s="110">
        <f t="shared" si="3"/>
        <v>249.33333333333331</v>
      </c>
      <c r="J8" s="110">
        <f t="shared" si="4"/>
        <v>249.33333333333331</v>
      </c>
      <c r="K8" s="8" t="s">
        <v>154</v>
      </c>
    </row>
    <row r="9" ht="48">
      <c r="A9" s="105">
        <v>52</v>
      </c>
      <c r="B9" s="105"/>
      <c r="C9" s="8">
        <v>3</v>
      </c>
      <c r="D9" s="111" t="s">
        <v>156</v>
      </c>
      <c r="E9" s="112" t="s">
        <v>153</v>
      </c>
      <c r="F9" s="113">
        <v>300</v>
      </c>
      <c r="G9" s="114">
        <v>300</v>
      </c>
      <c r="H9" s="88">
        <v>219</v>
      </c>
      <c r="I9" s="110">
        <f t="shared" si="3"/>
        <v>73</v>
      </c>
      <c r="J9" s="110">
        <f t="shared" si="4"/>
        <v>73</v>
      </c>
      <c r="K9" s="8" t="s">
        <v>154</v>
      </c>
    </row>
    <row r="10" ht="48">
      <c r="A10" s="103">
        <v>52</v>
      </c>
      <c r="B10" s="103"/>
      <c r="C10" s="103">
        <v>4</v>
      </c>
      <c r="D10" s="115" t="s">
        <v>157</v>
      </c>
      <c r="E10" s="112" t="s">
        <v>153</v>
      </c>
      <c r="F10" s="113">
        <v>235</v>
      </c>
      <c r="G10" s="114">
        <v>3466</v>
      </c>
      <c r="H10" s="103">
        <v>3385</v>
      </c>
      <c r="I10" s="110">
        <f t="shared" ref="I10:I11" si="5">H10/G10*100</f>
        <v>97.663012117714942</v>
      </c>
      <c r="J10" s="110">
        <f t="shared" ref="J10:J11" si="6">I10</f>
        <v>97.663012117714942</v>
      </c>
      <c r="K10" s="32"/>
    </row>
    <row r="11" ht="84">
      <c r="A11" s="8">
        <v>52</v>
      </c>
      <c r="B11" s="116"/>
      <c r="C11" s="116">
        <v>5</v>
      </c>
      <c r="D11" s="28" t="s">
        <v>158</v>
      </c>
      <c r="E11" s="112" t="s">
        <v>153</v>
      </c>
      <c r="F11" s="113">
        <v>164</v>
      </c>
      <c r="G11" s="114">
        <v>163</v>
      </c>
      <c r="H11" s="8">
        <v>22</v>
      </c>
      <c r="I11" s="110">
        <f t="shared" si="5"/>
        <v>13.496932515337424</v>
      </c>
      <c r="J11" s="110">
        <f t="shared" si="6"/>
        <v>13.496932515337424</v>
      </c>
      <c r="K11" s="9"/>
    </row>
  </sheetData>
  <mergeCells count="9">
    <mergeCell ref="B2:K2"/>
    <mergeCell ref="A4:B4"/>
    <mergeCell ref="C4:C5"/>
    <mergeCell ref="D4:D5"/>
    <mergeCell ref="E4:E5"/>
    <mergeCell ref="F4:H4"/>
    <mergeCell ref="I4:I5"/>
    <mergeCell ref="J4:J5"/>
    <mergeCell ref="K4:K5"/>
  </mergeCell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2" activeCellId="0" sqref="B12"/>
    </sheetView>
  </sheetViews>
  <sheetFormatPr defaultRowHeight="12.75"/>
  <cols>
    <col customWidth="1" min="1" max="1" width="38"/>
    <col customWidth="1" min="2" max="2" width="28.140625"/>
    <col customWidth="1" min="3" max="3" width="32.140625"/>
    <col customWidth="1" min="4" max="4" width="31.140625"/>
    <col customWidth="1" min="5" max="5" width="38.8515625"/>
  </cols>
  <sheetData>
    <row r="1">
      <c r="A1" s="117" t="s">
        <v>159</v>
      </c>
      <c r="B1" s="118"/>
      <c r="C1" s="118"/>
      <c r="D1" s="118"/>
      <c r="E1" s="118"/>
    </row>
    <row r="3" ht="15">
      <c r="A3" s="119" t="s">
        <v>142</v>
      </c>
      <c r="B3" s="119" t="s">
        <v>160</v>
      </c>
      <c r="C3" s="119" t="s">
        <v>161</v>
      </c>
      <c r="D3" s="119" t="s">
        <v>162</v>
      </c>
      <c r="E3" s="119" t="s">
        <v>163</v>
      </c>
    </row>
    <row r="4">
      <c r="A4" s="120">
        <v>1</v>
      </c>
      <c r="B4" s="120" t="s">
        <v>164</v>
      </c>
      <c r="C4" s="121">
        <v>45611</v>
      </c>
      <c r="D4" s="120">
        <v>1312</v>
      </c>
      <c r="E4" s="120" t="s">
        <v>165</v>
      </c>
    </row>
    <row r="5">
      <c r="A5" s="122"/>
      <c r="B5" s="122"/>
      <c r="C5" s="122"/>
      <c r="D5" s="122"/>
      <c r="E5" s="122"/>
    </row>
    <row r="6">
      <c r="A6" s="122"/>
      <c r="B6" s="122"/>
      <c r="C6" s="122"/>
      <c r="D6" s="122"/>
      <c r="E6" s="122"/>
    </row>
    <row r="7">
      <c r="A7" s="122"/>
      <c r="B7" s="122"/>
      <c r="C7" s="122"/>
      <c r="D7" s="122"/>
      <c r="E7" s="122"/>
    </row>
    <row r="8">
      <c r="A8" s="122"/>
      <c r="B8" s="122"/>
      <c r="C8" s="122"/>
      <c r="D8" s="122"/>
      <c r="E8" s="122"/>
    </row>
    <row r="9">
      <c r="A9" s="80"/>
      <c r="B9" s="80"/>
      <c r="C9" s="80"/>
      <c r="D9" s="80"/>
      <c r="E9" s="80"/>
    </row>
    <row r="10">
      <c r="A10" s="80"/>
      <c r="B10" s="80"/>
      <c r="C10" s="80"/>
      <c r="D10" s="80"/>
      <c r="E10" s="80"/>
    </row>
  </sheetData>
  <hyperlinks>
    <hyperlink r:id="rId1" ref="A1"/>
  </hyperlink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revision>4</cp:revision>
  <dcterms:created xsi:type="dcterms:W3CDTF">2021-04-28T08:19:49Z</dcterms:created>
  <dcterms:modified xsi:type="dcterms:W3CDTF">2025-07-11T05:16:02Z</dcterms:modified>
</cp:coreProperties>
</file>