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форма 1 " sheetId="1" state="visible" r:id="rId3"/>
    <sheet name="форма 2 " sheetId="2" state="visible" r:id="rId4"/>
    <sheet name="форма 3" sheetId="3" state="visible" r:id="rId5"/>
    <sheet name="форма 4 " sheetId="4" state="visible" r:id="rId6"/>
    <sheet name="форма 5" sheetId="5" state="visible" r:id="rId7"/>
    <sheet name="Лист1" sheetId="6" state="visible" r:id="rId8"/>
  </sheets>
  <definedNames>
    <definedName function="false" hidden="false" localSheetId="0" name="_xlnm.Print_Area" vbProcedure="false">'форма 1 '!$A$1:$N$60</definedName>
    <definedName function="false" hidden="false" localSheetId="0" name="_xlnm.Print_Titles" vbProcedure="false">'форма 1 '!$5:$6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<sst xmlns="http://schemas.openxmlformats.org/spreadsheetml/2006/main" count="834" uniqueCount="376">
  <si>
    <t xml:space="preserve">Форма 1</t>
  </si>
  <si>
    <t xml:space="preserve">Отчет об использовании бюджетных ассигнований бюджета муниципального образования «Александровский район»  на реализацию муниципальной программы "Развитие образования в Александровском районе на 2021- 2025 годы и на перспективу до 2028 года" за 2024 год</t>
  </si>
  <si>
    <t xml:space="preserve">Коды аналитической программной классификации</t>
  </si>
  <si>
    <t xml:space="preserve">Наименование муниципальной программы, подпрограммы, основного мероприятия, мероприятия</t>
  </si>
  <si>
    <t xml:space="preserve">Ответственный исполнитель, соисполнитель</t>
  </si>
  <si>
    <t xml:space="preserve">Код бюджетной классификации</t>
  </si>
  <si>
    <t xml:space="preserve">Расходы бюджета муниципального образования, тыс. рублей</t>
  </si>
  <si>
    <t xml:space="preserve">Кассовые расходы, %</t>
  </si>
  <si>
    <t xml:space="preserve">МП</t>
  </si>
  <si>
    <t xml:space="preserve">Пп</t>
  </si>
  <si>
    <t xml:space="preserve">ОМ</t>
  </si>
  <si>
    <t xml:space="preserve">М</t>
  </si>
  <si>
    <t xml:space="preserve">ГРБС</t>
  </si>
  <si>
    <t xml:space="preserve">Рз</t>
  </si>
  <si>
    <t xml:space="preserve">Пр</t>
  </si>
  <si>
    <t xml:space="preserve">ЦС</t>
  </si>
  <si>
    <t xml:space="preserve">ВР</t>
  </si>
  <si>
    <t xml:space="preserve">План на отчетный год</t>
  </si>
  <si>
    <t xml:space="preserve">Кассовое исполнение на конец отчетного периода</t>
  </si>
  <si>
    <t xml:space="preserve">к плану на отчетный год</t>
  </si>
  <si>
    <t xml:space="preserve">Муниципальная программа "Развитие образования в Александровском районе на 2021- 2025 годы"</t>
  </si>
  <si>
    <t xml:space="preserve">903</t>
  </si>
  <si>
    <t xml:space="preserve">6400000000</t>
  </si>
  <si>
    <t xml:space="preserve">Мероприятия, направленные на предоставление общедоступного и бесплатного начального общего, основного общего, среднего общего образования по основным образовательным программам</t>
  </si>
  <si>
    <t xml:space="preserve">х</t>
  </si>
  <si>
    <t xml:space="preserve">6400100000</t>
  </si>
  <si>
    <t xml:space="preserve">Реализация образовательных программ начального, основного и среднего общего образования, адаптированных образовательных программ</t>
  </si>
  <si>
    <t xml:space="preserve">Отдел образования Администрации Александровского района, Муниципальные образовательные учрежджения Александровского района</t>
  </si>
  <si>
    <t xml:space="preserve">07</t>
  </si>
  <si>
    <t xml:space="preserve">02</t>
  </si>
  <si>
    <t xml:space="preserve">6400100001</t>
  </si>
  <si>
    <t xml:space="preserve">110, 240, 620, 850</t>
  </si>
  <si>
    <t xml:space="preserve">Организация подвоза обучающихся детей из населенных пунктов района к общеобразовательным учреждениям</t>
  </si>
  <si>
    <t xml:space="preserve">6400100002</t>
  </si>
  <si>
    <t xml:space="preserve">620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</si>
  <si>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</si>
  <si>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 xml:space="preserve">6400140420</t>
  </si>
  <si>
    <t xml:space="preserve">110, 240, 320, 620</t>
  </si>
  <si>
    <t xml:space="preserve"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</si>
  <si>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 xml:space="preserve">6400140440</t>
  </si>
  <si>
    <t xml:space="preserve">240, 620</t>
  </si>
  <si>
    <t xml:space="preserve">Достижение целевых показателей по плану мероприятий ( "дорожной карте") "Изменения в сфере образования в Томской области", в части повышения заработной платы педагогических работников муниципальных общеобразовательных организаций</t>
  </si>
  <si>
    <t xml:space="preserve">6400140460</t>
  </si>
  <si>
    <t xml:space="preserve">110,620</t>
  </si>
  <si>
    <t xml:space="preserve">Ежемесячная стипендия Губернатора Томской области молодым учителям муниципальных образовательных организаций Томской области</t>
  </si>
  <si>
    <t xml:space="preserve">6400140520</t>
  </si>
  <si>
    <t xml:space="preserve">360, 620</t>
  </si>
  <si>
    <t xml:space="preserve"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</si>
  <si>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 xml:space="preserve">6400140530</t>
  </si>
  <si>
    <t xml:space="preserve">Оснащение кабинетов для реализации общеобразовательных программ по учебному предмету "Труд" (Технология)" в общеобразовательных организациях муниципального образования</t>
  </si>
  <si>
    <t xml:space="preserve">6400140М50</t>
  </si>
  <si>
    <t xml:space="preserve">240</t>
  </si>
  <si>
    <t xml:space="preserve"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питанием.</t>
  </si>
  <si>
    <t xml:space="preserve">6400141330</t>
  </si>
  <si>
    <t xml:space="preserve">240,620</t>
  </si>
  <si>
    <t xml:space="preserve"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</si>
  <si>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 xml:space="preserve">6400141360</t>
  </si>
  <si>
    <t xml:space="preserve"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года№ 47-ОЗ "О дополнительных мерах социальной поддержки многодетных семей"</t>
  </si>
  <si>
    <t xml:space="preserve">6400141450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</si>
  <si>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</si>
  <si>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64001L0500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</si>
  <si>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</si>
  <si>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64001L3030</t>
  </si>
  <si>
    <t xml:space="preserve">110, 620</t>
  </si>
  <si>
    <t xml:space="preserve">Организация беплатного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</si>
  <si>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64001L3041</t>
  </si>
  <si>
    <t xml:space="preserve">Мероприятия, направленные на представление общедоступного, бесплатного дошкольного образования</t>
  </si>
  <si>
    <t xml:space="preserve">6400200000</t>
  </si>
  <si>
    <t xml:space="preserve">01</t>
  </si>
  <si>
    <t xml:space="preserve">Реализация образовательных программ дошкольного образования</t>
  </si>
  <si>
    <t xml:space="preserve">Муниципальные образовательные учрежджения Александровского района</t>
  </si>
  <si>
    <t xml:space="preserve">6400200002</t>
  </si>
  <si>
    <t xml:space="preserve">110, 240, 610, 620, 850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</si>
  <si>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</si>
  <si>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 xml:space="preserve">6400240370</t>
  </si>
  <si>
    <t xml:space="preserve">110, 240, 610, 620</t>
  </si>
  <si>
    <t xml:space="preserve"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т.ч. в дошкольных образовательных организациях и общеобразовательных организациях.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</si>
  <si>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 xml:space="preserve">6400240380</t>
  </si>
  <si>
    <t xml:space="preserve"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</si>
  <si>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 xml:space="preserve">6400240390</t>
  </si>
  <si>
    <t xml:space="preserve">110, 610, 620</t>
  </si>
  <si>
    <t xml:space="preserve">Мероприятия, направленные на предоставление дополнительного образования детям в учреждениях дополнительного образования</t>
  </si>
  <si>
    <t xml:space="preserve">6400300000</t>
  </si>
  <si>
    <t xml:space="preserve">Реализация дополнительных общеобразовательных программ</t>
  </si>
  <si>
    <t xml:space="preserve">03</t>
  </si>
  <si>
    <t xml:space="preserve">6400300001</t>
  </si>
  <si>
    <t xml:space="preserve">610</t>
  </si>
  <si>
    <t xml:space="preserve">Обеспечение затрат, связанных с реализацией проекта по обеспечению системы персонифицированного финансирования дополнительного образования детей</t>
  </si>
  <si>
    <t xml:space="preserve">6400300002</t>
  </si>
  <si>
    <t xml:space="preserve">Стимулирующие выплаты в муниципальных организациях дополнительного образования Томской области</t>
  </si>
  <si>
    <t xml:space="preserve">Отдел образования Администрации Александровского района</t>
  </si>
  <si>
    <t xml:space="preserve">6400340400</t>
  </si>
  <si>
    <t xml:space="preserve">Отдел культуры спорта и молодежной политики</t>
  </si>
  <si>
    <t xml:space="preserve"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</si>
  <si>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 xml:space="preserve">6400340410</t>
  </si>
  <si>
    <t xml:space="preserve">612</t>
  </si>
  <si>
    <t xml:space="preserve">Организация системы управления образовательными учреждениями в части методического, финансово - экономического и материально - технического обеспечения</t>
  </si>
  <si>
    <t xml:space="preserve">09</t>
  </si>
  <si>
    <t xml:space="preserve">6400400000</t>
  </si>
  <si>
    <t xml:space="preserve">Поощрение медалистов</t>
  </si>
  <si>
    <t xml:space="preserve">6400400001</t>
  </si>
  <si>
    <t xml:space="preserve">360</t>
  </si>
  <si>
    <t xml:space="preserve">Проведение районной олимпиады среди школьников</t>
  </si>
  <si>
    <t xml:space="preserve">6400400002</t>
  </si>
  <si>
    <t xml:space="preserve">240,360</t>
  </si>
  <si>
    <t xml:space="preserve">Участие школьников в областных предметных олимпиадах</t>
  </si>
  <si>
    <t xml:space="preserve">6400400003</t>
  </si>
  <si>
    <t xml:space="preserve">110</t>
  </si>
  <si>
    <t xml:space="preserve">Проведение учебных сборов для учеников старших классов</t>
  </si>
  <si>
    <t xml:space="preserve">6400400004</t>
  </si>
  <si>
    <t xml:space="preserve">Денежное содержание муниципальных служащих</t>
  </si>
  <si>
    <t xml:space="preserve">6400400005</t>
  </si>
  <si>
    <t xml:space="preserve">120</t>
  </si>
  <si>
    <t xml:space="preserve">Вручение Почетной премии Александровского района в области образования</t>
  </si>
  <si>
    <t xml:space="preserve">6400400006</t>
  </si>
  <si>
    <t xml:space="preserve">350</t>
  </si>
  <si>
    <t xml:space="preserve">Осуществление централизованного управления общеобразовательными учреждениями</t>
  </si>
  <si>
    <t xml:space="preserve">6400400007</t>
  </si>
  <si>
    <t xml:space="preserve">110, 240, 360, 850</t>
  </si>
  <si>
    <t xml:space="preserve">Проведение мероприятий экологической направленности</t>
  </si>
  <si>
    <t xml:space="preserve">6400400008</t>
  </si>
  <si>
    <t xml:space="preserve">Кубок Губернатора по робототехнике</t>
  </si>
  <si>
    <t xml:space="preserve">6400400009</t>
  </si>
  <si>
    <t xml:space="preserve">Укрепление материально-технической базы учреждений</t>
  </si>
  <si>
    <t xml:space="preserve">6400400010</t>
  </si>
  <si>
    <t xml:space="preserve">610,620,240</t>
  </si>
  <si>
    <t xml:space="preserve">Проведение акарицидной обработки территории образовательных учреждений</t>
  </si>
  <si>
    <t xml:space="preserve">6400400011</t>
  </si>
  <si>
    <t xml:space="preserve">240,610,620</t>
  </si>
  <si>
    <t xml:space="preserve">Уборка снега в образовательных учреждениях</t>
  </si>
  <si>
    <t xml:space="preserve">6400400012</t>
  </si>
  <si>
    <t xml:space="preserve">Текущий ремонт образовательных учреждений</t>
  </si>
  <si>
    <t xml:space="preserve">6400400014</t>
  </si>
  <si>
    <t xml:space="preserve">Участие в региональном этапе Всероссийского конкурса юных инспекторов движения "Безопасное колесо"</t>
  </si>
  <si>
    <t xml:space="preserve">6400400016</t>
  </si>
  <si>
    <t xml:space="preserve">Приобретение технологического оборудования для пищеблоков школ и детских садов</t>
  </si>
  <si>
    <t xml:space="preserve">6400400017</t>
  </si>
  <si>
    <t xml:space="preserve">620,610</t>
  </si>
  <si>
    <t xml:space="preserve">Участие в Фестивале психолого-педагогических классов Томской области для обучающихся 9-х предпрофильных и 10-11-х профильных классов</t>
  </si>
  <si>
    <t xml:space="preserve">6400400019</t>
  </si>
  <si>
    <t xml:space="preserve">110,240,610,620</t>
  </si>
  <si>
    <t xml:space="preserve">Поощрение муниципальных образований за эффективную практику ведения официальных страниц в социальных сетях</t>
  </si>
  <si>
    <t xml:space="preserve">6400441410</t>
  </si>
  <si>
    <t xml:space="preserve">Пооощрение муниципальных управленческих команд</t>
  </si>
  <si>
    <t xml:space="preserve">6400400099</t>
  </si>
  <si>
    <t xml:space="preserve">Успех каждого ребенка</t>
  </si>
  <si>
    <t xml:space="preserve">640E200000</t>
  </si>
  <si>
    <t xml:space="preserve"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программ. для создания информационных систем в образовательных организациях</t>
  </si>
  <si>
    <t xml:space="preserve">640E251710</t>
  </si>
  <si>
    <t xml:space="preserve">Патриотическое воспитание граждан Российской Федерации</t>
  </si>
  <si>
    <t xml:space="preserve">640EВ00000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</si>
  <si>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</si>
  <si>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640EВ51790</t>
  </si>
  <si>
    <t xml:space="preserve">Форма2</t>
  </si>
  <si>
    <t xml:space="preserve">Отчет о расходах на реализацию целей муниципальной прграммы "Развитие образования в Александровском районе на 2021- 2025 годы и на перспективу до 2028 года" за 2024 год за счет всех источников финансирования</t>
  </si>
  <si>
    <t xml:space="preserve">Отдел образования Администрации Александровского района Томской области</t>
  </si>
  <si>
    <t xml:space="preserve">Наименование муниципальной программы </t>
  </si>
  <si>
    <t xml:space="preserve">Источники финансирования</t>
  </si>
  <si>
    <t xml:space="preserve">Оценка расходов,                тыс. рублей</t>
  </si>
  <si>
    <t xml:space="preserve">Отношение фактических расходов к оценке расходов, %</t>
  </si>
  <si>
    <t xml:space="preserve">Оценка расходов</t>
  </si>
  <si>
    <t xml:space="preserve">Фактические расходы</t>
  </si>
  <si>
    <t xml:space="preserve">Всего</t>
  </si>
  <si>
    <t xml:space="preserve">в том числе:</t>
  </si>
  <si>
    <t xml:space="preserve">собственные средства</t>
  </si>
  <si>
    <t xml:space="preserve"> средства из бюджета Томской области</t>
  </si>
  <si>
    <t xml:space="preserve">средства бюджетов сельских поселений</t>
  </si>
  <si>
    <t xml:space="preserve">Форма 3</t>
  </si>
  <si>
    <t xml:space="preserve">Отчет о выполнении мероприятий муниципальной программы "Развитие образования в Александровском районе на 2021- 2025 годы и на перспективу до 2028 года" за 2024 год</t>
  </si>
  <si>
    <t xml:space="preserve">Код аналитической программной классификации</t>
  </si>
  <si>
    <t xml:space="preserve">Наименование мероприятий подпрограмм муниципальной программы</t>
  </si>
  <si>
    <t xml:space="preserve">Срок выполнения плановый </t>
  </si>
  <si>
    <t xml:space="preserve">Срок выполнения фактический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</si>
  <si>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</si>
  <si>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</si>
  <si>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</si>
  <si>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 xml:space="preserve">наименование и единица измерения</t>
  </si>
  <si>
    <t xml:space="preserve">значение</t>
  </si>
  <si>
    <t xml:space="preserve">1</t>
  </si>
  <si>
    <t xml:space="preserve">2</t>
  </si>
  <si>
    <t xml:space="preserve">Подпрограмма «Предоставление общедоступного и бесплатного начального общего, основного общего, среднего общего образования по основным образовательным программам»</t>
  </si>
  <si>
    <t xml:space="preserve">Отдел образования, общеобразовательные учреждения</t>
  </si>
  <si>
    <t xml:space="preserve">Количество обучающихся по Федеральным государственным стандартам, ед.</t>
  </si>
  <si>
    <t xml:space="preserve">Количество обучающихся из других населенных пунктов для которых осуществляется подвоз к общеобразовательным учреждениям, ед.</t>
  </si>
  <si>
    <t xml:space="preserve">Количество общеобразовательных организаций, в которых обеспечены государственные гарантии, ед.</t>
  </si>
  <si>
    <t xml:space="preserve">Доля обучающихся охваченных организацией предоставления бесплатного питания отдельной категории обучающихся (за исключением обучающихся с ограниченными возможностями здоровья), в общей численности детей отдельной категории обучающихся (за исключением обучающихся с ограниченными возможностями здоровья), %</t>
  </si>
  <si>
    <t xml:space="preserve">1)Уровень средней заработной платы педагогических работников муниципальных общеобразовательных учреждений без учета внешних совместителей                                      2)Среднесписочная численность педагогических работников муниципальных общеобразовательных учреждений без учета внешних совместителей</t>
  </si>
  <si>
    <t xml:space="preserve">1)82178,90руб  2)79,2</t>
  </si>
  <si>
    <t xml:space="preserve">1)82178,98    2)79,2</t>
  </si>
  <si>
    <t xml:space="preserve">Кол-во педагогических работников получающих ежемесячную стипендию Губернатора Томской области, ед.</t>
  </si>
  <si>
    <t xml:space="preserve">Количество педагогических работников, получающих  надбавки к должностному окладу, ед.</t>
  </si>
  <si>
    <t xml:space="preserve">Количество общеобразовательных организаций, в которых обеспечены мероприятия, ед.</t>
  </si>
  <si>
    <t xml:space="preserve">Доля обучающихся с ограниченными возможностями здоровья получающих начальное общее образование в муниципальных образовательных учреждениях, получающих бесплатное  горячее питание, к общему количеству  обучающихся с ограниченными возможностями здоровья, получающих начальное общее образование в муниципальных образовательных учреждениях, %</t>
  </si>
  <si>
    <t xml:space="preserve">Обеспеченность учебниками истории обучающихся 10-11 –х классов муниципальных общеобразовательных организаций на 2023/2024 учебный год в соответствии с федеральными государственными образовательными стандартами</t>
  </si>
  <si>
    <t xml:space="preserve">Доля обучающихся охваченных организацией предоставления бесплатного питания детей из многодетных семей, в общей численности детей из многодетных семей, %</t>
  </si>
  <si>
    <t xml:space="preserve">Доля педагогических работников
общеобразовательных
организаций, получивших
вознаграждение за классное
руководство, в общей
численности педагогических
работников такой категории, %
</t>
  </si>
  <si>
    <t xml:space="preserve">Доля обучающихся,получающих начальное общее образование в государственных и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организациях, %</t>
  </si>
  <si>
    <t xml:space="preserve">Подпрограмма  «Предоставление общедоступного бесплатного дошкольного образования»</t>
  </si>
  <si>
    <t xml:space="preserve">Доля обучающихся с ограниченными возможностями здоровья в муниципальных образовательных учреждениях, получающих бесплатное двухразовое горячее питание, к общему количеству обучающихся  с ограниченными возможностями здоровья обучающихся по основным образовательным программам,%</t>
  </si>
  <si>
    <t xml:space="preserve">Количество воспитанников обучающихся по Федеральным государственным стандартам, ед.</t>
  </si>
  <si>
    <t xml:space="preserve">Количество дошкольных организаций, в которых обеспечены государственные гарантии, ед.</t>
  </si>
  <si>
    <t xml:space="preserve">Количество дошкольных организаций, в которых организована бесплатная методической, психолого-педагогическая, диагностическая и консультативная помощи, в т.ч. в дошкольных образовательных организациях и общеобразовательных организациях.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образования, ед.</t>
  </si>
  <si>
    <t xml:space="preserve">1)79058,30  2)37,8</t>
  </si>
  <si>
    <t xml:space="preserve">1)79058,42    2)37,8</t>
  </si>
  <si>
    <t xml:space="preserve">3</t>
  </si>
  <si>
    <t xml:space="preserve">Подпрограмма  «Предоставление дополнительного образования детям в учреждениях дополнительного образования»</t>
  </si>
  <si>
    <t xml:space="preserve">Количество  обучающихся по Федеральным государственным стандартам, ед.</t>
  </si>
  <si>
    <t xml:space="preserve">Количество  предоставляемых программ, ед. </t>
  </si>
  <si>
    <t xml:space="preserve">Отсутствие просроченной кредиторской задолженности по выплате заработной платы работникам муниципальных организаций дополнительного образования Томской области, имеющим квалификационную категорию,%</t>
  </si>
  <si>
    <t xml:space="preserve">1)81621,90 руб  2)20,0</t>
  </si>
  <si>
    <t xml:space="preserve">1)81622,08      2)20,0</t>
  </si>
  <si>
    <t xml:space="preserve">4</t>
  </si>
  <si>
    <t xml:space="preserve">Подпрограмма «Организация системы управления образовательными учреждениями в части методического, финансово-экономического и материально-технического обеспечения»</t>
  </si>
  <si>
    <t xml:space="preserve">Количество медалистов в общей доли выпускников 11 классов, %</t>
  </si>
  <si>
    <t xml:space="preserve">Количество обучающихся победителей и призеров олимпиад и конкурсов, проводимых на муниципальном уровне в общей доли обучающихся, %</t>
  </si>
  <si>
    <t xml:space="preserve">Количество обучающихся победителей и призеров олимпиад и конкурсов, проводимых на  региональном уровне в общей доли обучающихся %</t>
  </si>
  <si>
    <t xml:space="preserve">Количество общеобразовательных организаций принимающих участие в  учебных сборов для учеников старших классов, ед.</t>
  </si>
  <si>
    <t xml:space="preserve">Среднесписочная численность муниципальных служащих, ед.</t>
  </si>
  <si>
    <t xml:space="preserve">Количество премий  выплаченных в соотвесвии с целевым назначением,%</t>
  </si>
  <si>
    <t xml:space="preserve">Количество подведомственных учреждений, находящихся в ведении централизованного управления, ед.</t>
  </si>
  <si>
    <t xml:space="preserve">Количество  победителей и призеров принимающих участие в мероприятий экологической направленности в общей доли обучающихся, воспитанников %</t>
  </si>
  <si>
    <t xml:space="preserve">Кол-во учреждений принявших участие в мероприятии Кубок Губернатора по робототехнике</t>
  </si>
  <si>
    <t xml:space="preserve">Количество учреждений принявших участие в мероприятии, ед.</t>
  </si>
  <si>
    <t xml:space="preserve">Количество образовательных учреждений, которые приняли участие в данном мероприятии, ед.</t>
  </si>
  <si>
    <t xml:space="preserve">В муниципальных образовательных учреждениях проведены мероприятия по текущему ремонту учреждения, ед</t>
  </si>
  <si>
    <t xml:space="preserve">Количество образовательных организаций, в которых была проведена уборка снега, ед</t>
  </si>
  <si>
    <t xml:space="preserve">Количество образовательных организаций, в которых была проведена акарициднная  обработка территории, ед</t>
  </si>
  <si>
    <t xml:space="preserve">5</t>
  </si>
  <si>
    <t xml:space="preserve">Подпрограмма «Успех каждого ребенка»</t>
  </si>
  <si>
    <t xml:space="preserve">6</t>
  </si>
  <si>
    <t xml:space="preserve">Подпрограмма  «Патриотическое воспитание граждан Российской Федерации»</t>
  </si>
  <si>
    <t xml:space="preserve">В  муниципальных общеобразовательных учреждениях проведены мероприятия по обеспечению деятельности советников директора по воспитанию и взаимодействию с детскими общественными объединениями, ед,</t>
  </si>
  <si>
    <t xml:space="preserve">Форма 4</t>
  </si>
  <si>
    <t xml:space="preserve">Отчет о выполнении сводных показателей муниципальных заданий на оказание муниципальных услуг (выполнение работ)  </t>
  </si>
  <si>
    <t xml:space="preserve">Отдел образования Администрации Александровского района Томской области за 2024 год</t>
  </si>
  <si>
    <t xml:space="preserve">Наименование подпрограммы, основного мероприятия, мероприятия (муниципальной услуги)</t>
  </si>
  <si>
    <t xml:space="preserve">Наименование показателя, характеризующего объем услуги (работы)</t>
  </si>
  <si>
    <t xml:space="preserve">Единица измерения объема муниципальной  услуги</t>
  </si>
  <si>
    <t xml:space="preserve">Значение показателя объема муниципальной услуги</t>
  </si>
  <si>
    <t xml:space="preserve">Расходы бюджета муниципального образования  на оказание муниципальной услуги (выполнение работы), тыс. рублей</t>
  </si>
  <si>
    <t xml:space="preserve">Исполнение расходов, %</t>
  </si>
  <si>
    <t xml:space="preserve">план</t>
  </si>
  <si>
    <t xml:space="preserve">факт</t>
  </si>
  <si>
    <t xml:space="preserve">относительное отклонение, %</t>
  </si>
  <si>
    <t xml:space="preserve">План на отчетный период</t>
  </si>
  <si>
    <t xml:space="preserve">к плану на отчетный период</t>
  </si>
  <si>
    <t xml:space="preserve">хх</t>
  </si>
  <si>
    <t xml:space="preserve">Муниципальная программа  "Развитие образования в Александровском районе на 2021- 2025 годы и на перспективу до 2028 года"</t>
  </si>
  <si>
    <t xml:space="preserve">Предоставление общедоступного и бесплатного начального общего, основного общего, среднего общего образования по основным образовательным программам</t>
  </si>
  <si>
    <t xml:space="preserve">Реализация основынх общеобразовательных прграмм среднего общего образования</t>
  </si>
  <si>
    <t xml:space="preserve">количество обучающихся</t>
  </si>
  <si>
    <t xml:space="preserve">чел.</t>
  </si>
  <si>
    <t xml:space="preserve">МАОУ СОШ №1 с. Александровское</t>
  </si>
  <si>
    <t xml:space="preserve">МАОУ СОШ №2 с. Александровское</t>
  </si>
  <si>
    <t xml:space="preserve">МКОУ СОШ с. Назино</t>
  </si>
  <si>
    <t xml:space="preserve">Реализация основынх общеобразовательных прграмм основного общего образования</t>
  </si>
  <si>
    <t xml:space="preserve">МКОУ СОШ с. Лукашкин Яр</t>
  </si>
  <si>
    <t xml:space="preserve">МКОУ СОШ с. Нвоникольское</t>
  </si>
  <si>
    <t xml:space="preserve">МКОУ ООШ п. Октябрьский</t>
  </si>
  <si>
    <t xml:space="preserve">Реализация основынх общеобразовательных прграмм начального общего образования</t>
  </si>
  <si>
    <t xml:space="preserve">МКОУ НОШ д. Ларино</t>
  </si>
  <si>
    <t xml:space="preserve">Представление общедоступного, бесплатного дошкольного образования</t>
  </si>
  <si>
    <t xml:space="preserve">Реализация основных общеобразоватеьных прграмм дошкольного образования</t>
  </si>
  <si>
    <t xml:space="preserve">количество воспитанников</t>
  </si>
  <si>
    <t xml:space="preserve">МАДОУ Детский сад "Малышок"</t>
  </si>
  <si>
    <t xml:space="preserve">МБДОУ ЦРР- детский сад "Теремок"</t>
  </si>
  <si>
    <t xml:space="preserve">МКДОУ Детский сад "Теремок"</t>
  </si>
  <si>
    <t xml:space="preserve">МКДОУ Детский сад "Аленушка"</t>
  </si>
  <si>
    <t xml:space="preserve">Предоставление дополнительного образования детям в учреждениях дополнительного образования</t>
  </si>
  <si>
    <t xml:space="preserve">Реализация дополнительных общеразвивающих программ</t>
  </si>
  <si>
    <t xml:space="preserve">МБОУ ДО ДДТ</t>
  </si>
  <si>
    <t xml:space="preserve">Форма 5</t>
  </si>
  <si>
    <t xml:space="preserve">Отчет о достигнутых значениях целевых показателей (индикаторов) муниципальной программы </t>
  </si>
  <si>
    <t xml:space="preserve">№ п/п</t>
  </si>
  <si>
    <t xml:space="preserve">Наименование целевого показателя (индикатора)</t>
  </si>
  <si>
    <t xml:space="preserve">Единица измерения</t>
  </si>
  <si>
    <t xml:space="preserve">Значения целевого показателя (индикатора)</t>
  </si>
  <si>
    <t xml:space="preserve">Абсолютное отклонение факта от плана </t>
  </si>
  <si>
    <t xml:space="preserve">Относительное отклонение факта от плана, в %</t>
  </si>
  <si>
    <t xml:space="preserve">Обоснование отклонений значений целевого показателя (индикатора) на конец отчетного периода</t>
  </si>
  <si>
    <t xml:space="preserve">факт на начало отчетного периода (за прошлый год)</t>
  </si>
  <si>
    <t xml:space="preserve">план на конец отчетного (текущего) года</t>
  </si>
  <si>
    <t xml:space="preserve">факт на конец отчетного периода</t>
  </si>
  <si>
    <t xml:space="preserve">Муниципальная программа "Развитие образования в Александровском районе на 2021- 2025 годы и на перспективу до 2028 года"</t>
  </si>
  <si>
    <t xml:space="preserve">Уровень освоения обучающимися основной общеобразовательной программы начального, основного,среднего,общего образования (процент)</t>
  </si>
  <si>
    <t xml:space="preserve">%</t>
  </si>
  <si>
    <t xml:space="preserve">Полнота реализации начальной,  основной и средней общеобразовательных программ общего образования (процент)</t>
  </si>
  <si>
    <t xml:space="preserve">Доля обучающихся, оставленных на повторный год обучения (процент)</t>
  </si>
  <si>
    <t xml:space="preserve">Доля обучающихся, получивших начальное общее образование и перешедших на следующую ступень образования (от общей численности выпускников первой ступени) (процент)</t>
  </si>
  <si>
    <t xml:space="preserve">Доля выпускников 9-х классов, получивших аттестат об основном общем образовании (процент)</t>
  </si>
  <si>
    <t xml:space="preserve">Доля выпускников 9-х классов, получивших аттестат об основном общем образовании особого образца (процент)</t>
  </si>
  <si>
    <t xml:space="preserve">учащиеся получили оценку «удовлетворительно» по итогам государственной итоговой аттестации</t>
  </si>
  <si>
    <r>
      <rPr>
        <sz val="8"/>
        <rFont val="Times New Roman"/>
        <family val="1"/>
        <charset val="204"/>
      </rPr>
      <t xml:space="preserve">Доля выпускников 9-х классов, получивших аттестат об основном общем образовании особого образца (процент)  </t>
    </r>
    <r>
      <rPr>
        <b val="true"/>
        <sz val="8"/>
        <rFont val="Times New Roman"/>
        <family val="1"/>
        <charset val="204"/>
      </rPr>
      <t xml:space="preserve">автономные</t>
    </r>
  </si>
  <si>
    <t xml:space="preserve">Доля обучающихся, не получивших аттестат об основном общем образовании (от общей численности выпускников 9-х классов) (процент)</t>
  </si>
  <si>
    <t xml:space="preserve">Уровень соответствия учебного плана общеобразовательного учреждения требованиям федерального базисного учебного плана (процент)</t>
  </si>
  <si>
    <r>
      <rPr>
        <sz val="8"/>
        <rFont val="Times New Roman"/>
        <family val="1"/>
        <charset val="204"/>
      </rPr>
      <t xml:space="preserve">Доля педагогов, имеющих высшее образование (процент) </t>
    </r>
    <r>
      <rPr>
        <b val="true"/>
        <sz val="8"/>
        <rFont val="Times New Roman"/>
        <family val="1"/>
        <charset val="204"/>
      </rPr>
      <t xml:space="preserve">автономные</t>
    </r>
  </si>
  <si>
    <t xml:space="preserve">высокая мотивация педагогов, соответствие профстандарту </t>
  </si>
  <si>
    <r>
      <rPr>
        <sz val="8"/>
        <rFont val="Times New Roman"/>
        <family val="1"/>
        <charset val="204"/>
      </rPr>
      <t xml:space="preserve">Доля педагогов, имеющих квалификационную категорию (процент) </t>
    </r>
    <r>
      <rPr>
        <b val="true"/>
        <sz val="8"/>
        <rFont val="Times New Roman"/>
        <family val="1"/>
        <charset val="204"/>
      </rPr>
      <t xml:space="preserve">автономные</t>
    </r>
  </si>
  <si>
    <t xml:space="preserve">высокая мотивация педагогов для получения квалификационной категории</t>
  </si>
  <si>
    <r>
      <rPr>
        <sz val="8"/>
        <rFont val="Times New Roman"/>
        <family val="1"/>
        <charset val="204"/>
      </rPr>
      <t xml:space="preserve">Доля педагогов, имеющих высшее образование (процент) </t>
    </r>
    <r>
      <rPr>
        <b val="true"/>
        <sz val="8"/>
        <rFont val="Times New Roman"/>
        <family val="1"/>
        <charset val="204"/>
      </rPr>
      <t xml:space="preserve">казенки</t>
    </r>
  </si>
  <si>
    <r>
      <rPr>
        <sz val="8"/>
        <rFont val="Times New Roman"/>
        <family val="1"/>
        <charset val="204"/>
      </rPr>
      <t xml:space="preserve">Доля педагогов, имеющих квалификационную категорию (процент) </t>
    </r>
    <r>
      <rPr>
        <b val="true"/>
        <sz val="8"/>
        <rFont val="Times New Roman"/>
        <family val="1"/>
        <charset val="204"/>
      </rPr>
      <t xml:space="preserve">казенки</t>
    </r>
  </si>
  <si>
    <t xml:space="preserve">Пенсионный, предпенсионный возраст, отсутствие мотивации для получения категории</t>
  </si>
  <si>
    <t xml:space="preserve">Доля родителей(законных представителей), удовлетворенных условиями и качеством предоставляемой услуги (процент)</t>
  </si>
  <si>
    <t xml:space="preserve">Доля своевременно устраненных общеобразовательным учреждением нарушений, выявленных в результате проверок органами исполнительной власти субъектов Российской Федерации, осуществляющими функции по контролю и надзору в сфере образования (процент)</t>
  </si>
  <si>
    <t xml:space="preserve">отсутствие финансовых средств</t>
  </si>
  <si>
    <t xml:space="preserve">Отсутствие случаев детского травматизма (штука)</t>
  </si>
  <si>
    <t xml:space="preserve">Ед.</t>
  </si>
  <si>
    <t xml:space="preserve">Количество обучающихся (человек)</t>
  </si>
  <si>
    <t xml:space="preserve">Снижение числа обучающихся в связи переездом семей на другое место жительства</t>
  </si>
  <si>
    <t xml:space="preserve">Реализация основных общеобразовательных программ дошкольного образования</t>
  </si>
  <si>
    <t xml:space="preserve">Выполнение плана посещаемости (процент)</t>
  </si>
  <si>
    <t xml:space="preserve">Высокая заболеваемость ОРВИ и ОРЗ, закрытие учреждения на карантин (ковид19)</t>
  </si>
  <si>
    <t xml:space="preserve">Число случаев получения детьми травм, отравлений в период пребывания в Учреждении (процент)</t>
  </si>
  <si>
    <t xml:space="preserve">Число обоснованных жалоб родителей (законных представителей) воспитанников) (процент)</t>
  </si>
  <si>
    <t xml:space="preserve">Доля детей, занятых дополнительным образованием( от общей численности воспитанников) (процент)</t>
  </si>
  <si>
    <t xml:space="preserve">по запросу родителей</t>
  </si>
  <si>
    <t xml:space="preserve">Доля педагогов, имеющих высшее образование (процент)</t>
  </si>
  <si>
    <t xml:space="preserve">Доля педагогов,имеющих квалификационную категорию (процент)</t>
  </si>
  <si>
    <t xml:space="preserve">Доля своевременно устраненных образовательным учреждением нарушений,выявленных в результате проверок органами исполнительной власти субъектов Российской Федерации, осуществляющими функции по контролю и надзору в сфере образования (процент)</t>
  </si>
  <si>
    <t xml:space="preserve">Отсутствие средств</t>
  </si>
  <si>
    <t xml:space="preserve">Возраст обучающихся до 3 лет (человек)   </t>
  </si>
  <si>
    <t xml:space="preserve">Возраст обучающихся         от 3 до 8 лет (человек)</t>
  </si>
  <si>
    <t xml:space="preserve">Возраст обучающихся до 3 лет (человеко-дней)   </t>
  </si>
  <si>
    <t xml:space="preserve">Пропуски по болезни, карантийные мероприятия</t>
  </si>
  <si>
    <t xml:space="preserve">Возраст обучающихся         от 3 до 8 лет (человеко-дней)</t>
  </si>
  <si>
    <t xml:space="preserve">Реализация дополнительных  общеобразовательных общеразвивающих программ</t>
  </si>
  <si>
    <t xml:space="preserve">Сохранность контингента обучающихся от первоначального комплектования (процент)</t>
  </si>
  <si>
    <t xml:space="preserve">Доля детей, освоивших дополнительные образовательные программы (процент)</t>
  </si>
  <si>
    <t xml:space="preserve">Доля детей, ставших победителями и призерами всероссийских и международных мероприятий (процент)</t>
  </si>
  <si>
    <t xml:space="preserve">Отсутствие средств для участия в наиболее массовых обьединений, карантийные мероприятия</t>
  </si>
  <si>
    <t xml:space="preserve">Доля детей, ставших победителями и призерами региональных и областных мероприятий (процент)</t>
  </si>
  <si>
    <t xml:space="preserve">педагоги имеют среднее профессиональное образование</t>
  </si>
  <si>
    <t xml:space="preserve">Доля педагогов, имеющих квалификационную категорию (процент)</t>
  </si>
  <si>
    <t xml:space="preserve">1 травма во время тренировки по самбо</t>
  </si>
  <si>
    <r>
      <rPr>
        <sz val="12"/>
        <color theme="1"/>
        <rFont val="Times New Roman"/>
        <family val="1"/>
        <charset val="204"/>
      </rPr>
      <t xml:space="preserve">Степень достижения планового значения каждого целевого показателя (</t>
    </r>
    <r>
      <rPr>
        <b val="true"/>
        <sz val="8"/>
        <color rgb="FF000000"/>
        <rFont val="Times New Roman"/>
        <family val="1"/>
        <charset val="204"/>
      </rPr>
      <t xml:space="preserve">Cel</t>
    </r>
    <r>
      <rPr>
        <sz val="12"/>
        <color theme="1"/>
        <rFont val="Times New Roman"/>
        <family val="1"/>
        <charset val="204"/>
      </rPr>
      <t xml:space="preserve">):</t>
    </r>
  </si>
  <si>
    <r>
      <rPr>
        <sz val="9"/>
        <color theme="1"/>
        <rFont val="Times New Roman"/>
        <family val="1"/>
        <charset val="204"/>
      </rPr>
      <t xml:space="preserve">Степень достижения планового значения каждого целевого показателя (индикатора) муниципальной программы за 2020 год, </t>
    </r>
    <r>
      <rPr>
        <b val="true"/>
        <sz val="9"/>
        <color rgb="FF000000"/>
        <rFont val="Times New Roman"/>
        <family val="1"/>
        <charset val="204"/>
      </rPr>
      <t xml:space="preserve">Cel</t>
    </r>
  </si>
  <si>
    <t xml:space="preserve">план на 2020 год</t>
  </si>
  <si>
    <t xml:space="preserve">факт за 2020 год</t>
  </si>
  <si>
    <t xml:space="preserve">для целевых показателей (индикаторов), желаемой тенденцией развития которых является увеличение значений</t>
  </si>
  <si>
    <t xml:space="preserve">для целевых показателей (индикаторов), желаемой тенденцией развития которых является снижение значений </t>
  </si>
  <si>
    <t xml:space="preserve">Cel =ЗПф/ЗПп </t>
  </si>
  <si>
    <t xml:space="preserve">Cel =ЗПп/ЗПф</t>
  </si>
  <si>
    <t xml:space="preserve">Уровень освоения обучающимися основной общеобразовательной программы начального, основного, среднего, общего образования (процент)</t>
  </si>
  <si>
    <t xml:space="preserve">Доля выпускников 9-х,11-х классов, получивших аттестат об основном общем образовании (процент)</t>
  </si>
  <si>
    <t xml:space="preserve">Доля выпускников 9-х, 11-х классов, получивших аттестат об основном общем образовании особого образца (процент)</t>
  </si>
  <si>
    <r>
      <rPr>
        <sz val="11"/>
        <rFont val="Times New Roman"/>
        <family val="1"/>
        <charset val="204"/>
      </rPr>
      <t xml:space="preserve">Доля выпускников 9-х, 11-х классов, получивших аттестат об основном общем образовании особого образца (процент)  </t>
    </r>
    <r>
      <rPr>
        <b val="true"/>
        <sz val="11"/>
        <rFont val="Times New Roman"/>
        <family val="1"/>
        <charset val="204"/>
      </rPr>
      <t xml:space="preserve">автономные</t>
    </r>
  </si>
  <si>
    <t xml:space="preserve">Доля обучающихся, не получивших аттестат об основном общем образовании (от общей численности выпускников 9-х, 11-х классов) (процент)</t>
  </si>
  <si>
    <r>
      <rPr>
        <sz val="11"/>
        <rFont val="Times New Roman"/>
        <family val="1"/>
        <charset val="204"/>
      </rPr>
      <t xml:space="preserve">Доля педагогов, имеющих высшее образование (процент) </t>
    </r>
    <r>
      <rPr>
        <b val="true"/>
        <sz val="11"/>
        <rFont val="Times New Roman"/>
        <family val="1"/>
        <charset val="204"/>
      </rPr>
      <t xml:space="preserve">автономные</t>
    </r>
  </si>
  <si>
    <r>
      <rPr>
        <sz val="11"/>
        <rFont val="Times New Roman"/>
        <family val="1"/>
        <charset val="204"/>
      </rPr>
      <t xml:space="preserve">Доля педагогов, имеющих квалификационную категорию (процент) </t>
    </r>
    <r>
      <rPr>
        <b val="true"/>
        <sz val="11"/>
        <rFont val="Times New Roman"/>
        <family val="1"/>
        <charset val="204"/>
      </rPr>
      <t xml:space="preserve">автономные</t>
    </r>
  </si>
  <si>
    <r>
      <rPr>
        <sz val="11"/>
        <rFont val="Times New Roman"/>
        <family val="1"/>
        <charset val="204"/>
      </rPr>
      <t xml:space="preserve">Доля педагогов, имеющих высшее образование (процент) </t>
    </r>
    <r>
      <rPr>
        <b val="true"/>
        <sz val="11"/>
        <rFont val="Times New Roman"/>
        <family val="1"/>
        <charset val="204"/>
      </rPr>
      <t xml:space="preserve">казенки</t>
    </r>
  </si>
  <si>
    <r>
      <rPr>
        <sz val="11"/>
        <rFont val="Times New Roman"/>
        <family val="1"/>
        <charset val="204"/>
      </rPr>
      <t xml:space="preserve">Доля педагогов, имеющих квалификационную категорию (процент) </t>
    </r>
    <r>
      <rPr>
        <b val="true"/>
        <sz val="11"/>
        <rFont val="Times New Roman"/>
        <family val="1"/>
        <charset val="204"/>
      </rPr>
      <t xml:space="preserve">казенки</t>
    </r>
  </si>
  <si>
    <t xml:space="preserve">Доля педагогов, имеющих высшее и (или) средне-специальное образование (процент)</t>
  </si>
  <si>
    <t xml:space="preserve">Доля своевременно устраненных образовательным учреждением нарушений, выявленных в результате проверок органами исполнительной власти субъектов Российской Федерации, осуществляющими функции по контролю и надзору в сфере образования (процент)</t>
  </si>
  <si>
    <t xml:space="preserve">Организация системы управления образовательными учреждениями в части методичекого, финансово - экономического, материально - технического обеспечения</t>
  </si>
  <si>
    <t xml:space="preserve"> - зкономического, материально - технического обеспечение</t>
  </si>
  <si>
    <t xml:space="preserve">Финансовое обеспечение деятельности районного отдела образования Администрации Александровского райоеа</t>
  </si>
  <si>
    <t xml:space="preserve">тыс. рублей</t>
  </si>
  <si>
    <t xml:space="preserve">Сумма</t>
  </si>
  <si>
    <t xml:space="preserve">колличество мероприятий</t>
  </si>
  <si>
    <t xml:space="preserve">Комплексная оценка эффективности</t>
  </si>
  <si>
    <r>
      <rPr>
        <sz val="9"/>
        <color theme="1"/>
        <rFont val="Times New Roman"/>
        <family val="1"/>
        <charset val="204"/>
      </rPr>
      <t xml:space="preserve">∑</t>
    </r>
    <r>
      <rPr>
        <b val="true"/>
        <sz val="9"/>
        <color rgb="FF000000"/>
        <rFont val="Times New Roman"/>
        <family val="1"/>
        <charset val="204"/>
      </rPr>
      <t xml:space="preserve">Cel</t>
    </r>
  </si>
  <si>
    <t xml:space="preserve">Для целевых показателей (индикаторов), желаемой тенденцией развития которых является увеличение значений, при превышении фактического значения целевого показателя (индикатора) в отчетном году над плановым значением фактическое значение целевого показателя (индикатора)   принимается равным плановому значению целевого показателя (индикатора).</t>
  </si>
  <si>
    <t xml:space="preserve">Для целевых показателей (индикаторов), желаемой тенденцией развития которых является снижение значений, при превышении планового значения целевого показателя (индикатора) в отчетном году над фактическим значением плановое значение целевого показателя (индикатора)   принимается равным фактическому значению целевого показателя (индикатора).</t>
  </si>
  <si>
    <t xml:space="preserve">Степень достижения плановых значений целевых показателей Программы в целом </t>
  </si>
  <si>
    <r>
      <rPr>
        <sz val="12"/>
        <color theme="1"/>
        <rFont val="Times New Roman"/>
        <family val="1"/>
        <charset val="204"/>
      </rPr>
      <t xml:space="preserve">Cel = (2889,9+600) / 40  </t>
    </r>
    <r>
      <rPr>
        <sz val="11"/>
        <color rgb="FF808080"/>
        <rFont val="Times New Roman"/>
        <family val="1"/>
        <charset val="204"/>
      </rPr>
      <t xml:space="preserve">(количество целевых показателей)</t>
    </r>
    <r>
      <rPr>
        <sz val="12"/>
        <color theme="1"/>
        <rFont val="Times New Roman"/>
        <family val="1"/>
        <charset val="204"/>
      </rPr>
      <t xml:space="preserve"> = 87,2 %</t>
    </r>
  </si>
  <si>
    <t xml:space="preserve">В связи с превышением 100 % выполнения расчетного значения показателя мероприятий 7,11, 21, 24, 27, 30, 34, 37 программы значение показателей при расчете  оценки степени достижения цели принимались равным 100 %.</t>
  </si>
  <si>
    <t xml:space="preserve">Расчетное значение показателей мероприятий программы 3, 8, 16, 19, 20, 38  определены в соответствии с Методикой оценки эффективности муниципальной программы муниципального образования «Александровский район», утвержденной постановлением Администрации Александровского района Томской области от 02.09.2014 № 1143  по формуле S; = (Pj / F;) *100%, где </t>
  </si>
  <si>
    <t xml:space="preserve">Fj - фактическое значение i-ro индикатора (показателя) муниципальной программы;</t>
  </si>
  <si>
    <t xml:space="preserve">Pi - плановое значение i-го индикатора (показателя) муниципальной программы.</t>
  </si>
  <si>
    <r>
      <rPr>
        <sz val="12"/>
        <color theme="1"/>
        <rFont val="Times New Roman"/>
        <family val="1"/>
        <charset val="204"/>
      </rPr>
      <t xml:space="preserve">Степень реализации основных мероприятий Программы (СР</t>
    </r>
    <r>
      <rPr>
        <vertAlign val="subscript"/>
        <sz val="12"/>
        <color theme="1"/>
        <rFont val="Times New Roman"/>
        <family val="1"/>
        <charset val="204"/>
      </rPr>
      <t xml:space="preserve">ОМ</t>
    </r>
    <r>
      <rPr>
        <sz val="12"/>
        <color theme="1"/>
        <rFont val="Times New Roman"/>
        <family val="1"/>
        <charset val="204"/>
      </rPr>
      <t xml:space="preserve"> = М</t>
    </r>
    <r>
      <rPr>
        <vertAlign val="subscript"/>
        <sz val="12"/>
        <color theme="1"/>
        <rFont val="Times New Roman"/>
        <family val="1"/>
        <charset val="204"/>
      </rPr>
      <t xml:space="preserve">В</t>
    </r>
    <r>
      <rPr>
        <sz val="12"/>
        <color theme="1"/>
        <rFont val="Times New Roman"/>
        <family val="1"/>
        <charset val="204"/>
      </rPr>
      <t xml:space="preserve"> / М):</t>
    </r>
  </si>
  <si>
    <r>
      <rPr>
        <sz val="12"/>
        <color theme="1"/>
        <rFont val="Times New Roman"/>
        <family val="1"/>
        <charset val="204"/>
      </rPr>
      <t xml:space="preserve">Мег = 23 </t>
    </r>
    <r>
      <rPr>
        <sz val="11"/>
        <color rgb="FF808080"/>
        <rFont val="Times New Roman"/>
        <family val="1"/>
        <charset val="204"/>
      </rPr>
      <t xml:space="preserve">(мероприятий)</t>
    </r>
    <r>
      <rPr>
        <sz val="12"/>
        <color theme="1"/>
        <rFont val="Times New Roman"/>
        <family val="1"/>
        <charset val="204"/>
      </rPr>
      <t xml:space="preserve"> / 40 </t>
    </r>
    <r>
      <rPr>
        <sz val="11"/>
        <color rgb="FF808080"/>
        <rFont val="Times New Roman"/>
        <family val="1"/>
        <charset val="204"/>
      </rPr>
      <t xml:space="preserve">(мероприятий) *100)</t>
    </r>
    <r>
      <rPr>
        <sz val="12"/>
        <color theme="1"/>
        <rFont val="Times New Roman"/>
        <family val="1"/>
        <charset val="204"/>
      </rPr>
      <t xml:space="preserve"> = 57,5 %</t>
    </r>
  </si>
  <si>
    <t xml:space="preserve">Степень соответствия Программы запланированному уровню расходов бюджета муниципального образования "Александровский район" в целом: </t>
  </si>
  <si>
    <r>
      <rPr>
        <sz val="12"/>
        <color theme="1"/>
        <rFont val="Times New Roman"/>
        <family val="1"/>
        <charset val="204"/>
      </rPr>
      <t xml:space="preserve">Fin = 341 969,6 </t>
    </r>
    <r>
      <rPr>
        <sz val="11"/>
        <color rgb="FF808080"/>
        <rFont val="Times New Roman"/>
        <family val="1"/>
        <charset val="204"/>
      </rPr>
      <t xml:space="preserve">(тыс. руб.)</t>
    </r>
    <r>
      <rPr>
        <sz val="12"/>
        <color theme="1"/>
        <rFont val="Times New Roman"/>
        <family val="1"/>
        <charset val="204"/>
      </rPr>
      <t xml:space="preserve"> / 339 473,0 </t>
    </r>
    <r>
      <rPr>
        <sz val="11"/>
        <color rgb="FF808080"/>
        <rFont val="Times New Roman"/>
        <family val="1"/>
        <charset val="204"/>
      </rPr>
      <t xml:space="preserve">(тыс. руб.)* 100</t>
    </r>
    <r>
      <rPr>
        <sz val="12"/>
        <color theme="1"/>
        <rFont val="Times New Roman"/>
        <family val="1"/>
        <charset val="204"/>
      </rPr>
      <t xml:space="preserve"> = 99,3 %;</t>
    </r>
  </si>
  <si>
    <r>
      <rPr>
        <sz val="12"/>
        <color theme="1"/>
        <rFont val="Times New Roman"/>
        <family val="1"/>
        <charset val="204"/>
      </rPr>
      <t xml:space="preserve">Комплексная оценка эффективности реализации муниципальной программы (О = (Cel +</t>
    </r>
    <r>
      <rPr>
        <vertAlign val="subscript"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Мег</t>
    </r>
    <r>
      <rPr>
        <vertAlign val="subscript"/>
        <sz val="12"/>
        <color theme="1"/>
        <rFont val="Times New Roman"/>
        <family val="1"/>
        <charset val="204"/>
      </rPr>
      <t xml:space="preserve"> + </t>
    </r>
    <r>
      <rPr>
        <sz val="12"/>
        <color theme="1"/>
        <rFont val="Times New Roman"/>
        <family val="1"/>
        <charset val="204"/>
      </rPr>
      <t xml:space="preserve">Fin + С</t>
    </r>
    <r>
      <rPr>
        <vertAlign val="subscript"/>
        <sz val="12"/>
        <color theme="1"/>
        <rFont val="Times New Roman"/>
        <family val="1"/>
        <charset val="204"/>
      </rPr>
      <t xml:space="preserve">УР</t>
    </r>
    <r>
      <rPr>
        <sz val="12"/>
        <color theme="1"/>
        <rFont val="Times New Roman"/>
        <family val="1"/>
        <charset val="204"/>
      </rPr>
      <t xml:space="preserve">):3)</t>
    </r>
  </si>
  <si>
    <t xml:space="preserve">О = (87,2 + 57,5 + 99,3)/ 3= 81,3</t>
  </si>
  <si>
    <r>
      <rPr>
        <sz val="12"/>
        <color theme="1"/>
        <rFont val="Times New Roman"/>
        <family val="1"/>
        <charset val="204"/>
      </rPr>
      <t xml:space="preserve">В соответствии с пунктом 6 Методики  значение эффективности реализации Программы составило 81,3 процента, что является показателем </t>
    </r>
    <r>
      <rPr>
        <b val="true"/>
        <sz val="12"/>
        <color theme="1"/>
        <rFont val="Times New Roman"/>
        <family val="1"/>
        <charset val="204"/>
      </rPr>
      <t xml:space="preserve">высокого уровня</t>
    </r>
    <r>
      <rPr>
        <sz val="12"/>
        <color theme="1"/>
        <rFont val="Times New Roman"/>
        <family val="1"/>
        <charset val="204"/>
      </rPr>
      <t xml:space="preserve"> эффективности муниципальной программы  в 2020 году.</t>
    </r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</si>
</sst>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@"/>
    <numFmt numFmtId="166" formatCode="0.0"/>
    <numFmt numFmtId="167" formatCode="#,##0.00"/>
    <numFmt numFmtId="168" formatCode="?"/>
    <numFmt numFmtId="169" formatCode="#,##0.0"/>
    <numFmt numFmtId="170" formatCode="0"/>
    <numFmt numFmtId="171" formatCode="General"/>
    <numFmt numFmtId="172" formatCode="#,##0"/>
    <numFmt numFmtId="173" formatCode="0.00"/>
    <numFmt numFmtId="174" formatCode="#,##0_ ;\-#,##0\ "/>
  </numFmts>
  <fonts count="4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Arial Cyr"/>
      <family val="0"/>
      <charset val="1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 val="true"/>
      <sz val="11"/>
      <name val="PT Astra Serif"/>
      <family val="1"/>
      <charset val="1"/>
    </font>
    <font>
      <u val="single"/>
      <sz val="11"/>
      <color theme="10"/>
      <name val="Calibri"/>
      <family val="2"/>
      <charset val="1"/>
    </font>
    <font>
      <u val="single"/>
      <sz val="11"/>
      <color theme="10"/>
      <name val="Times New Roman"/>
      <family val="1"/>
      <charset val="204"/>
    </font>
    <font>
      <u val="single"/>
      <sz val="10"/>
      <color theme="1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 val="true"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 val="single"/>
      <sz val="11"/>
      <color theme="1"/>
      <name val="Times New Roman"/>
      <family val="1"/>
      <charset val="204"/>
    </font>
    <font>
      <u val="single"/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PT Astra Serif"/>
      <family val="1"/>
      <charset val="1"/>
    </font>
    <font>
      <b val="true"/>
      <sz val="10"/>
      <color rgb="FF000000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b val="true"/>
      <sz val="11"/>
      <color theme="1"/>
      <name val="Calibri"/>
      <family val="2"/>
      <charset val="1"/>
    </font>
    <font>
      <sz val="8"/>
      <color theme="1"/>
      <name val="Calibri"/>
      <family val="2"/>
      <charset val="1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8"/>
      <name val="Times New Roman"/>
      <family val="1"/>
      <charset val="204"/>
    </font>
    <font>
      <b val="true"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9"/>
      <color theme="1"/>
      <name val="Calibri"/>
      <family val="2"/>
      <charset val="1"/>
    </font>
    <font>
      <sz val="9"/>
      <color rgb="FF000000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sz val="10"/>
      <color rgb="FF808080"/>
      <name val="Times New Roman"/>
      <family val="1"/>
      <charset val="204"/>
    </font>
    <font>
      <sz val="11"/>
      <color rgb="FF80808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rgb="FFF2F2F2"/>
      </patternFill>
    </fill>
    <fill>
      <patternFill patternType="solid">
        <fgColor theme="0" tint="-0.25"/>
        <bgColor rgb="FFCCCCFF"/>
      </patternFill>
    </fill>
    <fill>
      <patternFill patternType="solid">
        <fgColor theme="0" tint="-0.05"/>
        <bgColor rgb="FFFFFFFF"/>
      </patternFill>
    </fill>
    <fill>
      <patternFill patternType="solid">
        <fgColor rgb="FF92D050"/>
        <bgColor rgb="FFBFBFBF"/>
      </patternFill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0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0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1" fillId="0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2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8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3" fillId="2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8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4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8" fillId="2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0" borderId="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2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2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2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2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2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26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9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2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12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8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4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4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24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4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4" fillId="4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12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8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4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27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27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7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9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8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8" fillId="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3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5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3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32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3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3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5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35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0" borderId="2" xfId="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2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38" fillId="0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3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3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3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Обычный 3" xfId="22"/>
    <cellStyle name="Обычный 4" xfId="23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048576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pane xSplit="1" ySplit="0" topLeftCell="B1" activePane="topRight" state="frozen"/>
      <selection pane="topLeft" activeCell="A1" activeCellId="0" sqref="A1"/>
      <selection pane="topRight" activeCell="L58" activeCellId="0" sqref="L58"/>
    </sheetView>
  </sheetViews>
  <sheetFormatPr defaultColWidth="9.1484375" defaultRowHeight="15" zeroHeight="false" outlineLevelRow="0" outlineLevelCol="0"/>
  <cols>
    <col collapsed="false" customWidth="true" hidden="true" outlineLevel="0" max="4" min="1" style="1" width="6.57"/>
    <col collapsed="false" customWidth="true" hidden="false" outlineLevel="0" max="5" min="5" style="1" width="55.57"/>
    <col collapsed="false" customWidth="true" hidden="false" outlineLevel="0" max="6" min="6" style="1" width="23.86"/>
    <col collapsed="false" customWidth="true" hidden="false" outlineLevel="0" max="7" min="7" style="1" width="6.57"/>
    <col collapsed="false" customWidth="true" hidden="false" outlineLevel="0" max="8" min="8" style="2" width="5.57"/>
    <col collapsed="false" customWidth="true" hidden="false" outlineLevel="0" max="9" min="9" style="2" width="6.85"/>
    <col collapsed="false" customWidth="true" hidden="false" outlineLevel="0" max="10" min="10" style="3" width="14.71"/>
    <col collapsed="false" customWidth="false" hidden="false" outlineLevel="0" max="11" min="11" style="3" width="9.14"/>
    <col collapsed="false" customWidth="true" hidden="false" outlineLevel="0" max="12" min="12" style="1" width="17.86"/>
    <col collapsed="false" customWidth="true" hidden="false" outlineLevel="0" max="13" min="13" style="1" width="18.57"/>
    <col collapsed="false" customWidth="true" hidden="false" outlineLevel="0" max="14" min="14" style="4" width="10.85"/>
    <col collapsed="false" customWidth="true" hidden="false" outlineLevel="0" max="15" min="15" style="1" width="21.57"/>
    <col collapsed="false" customWidth="false" hidden="false" outlineLevel="0" max="16384" min="16" style="1" width="9.14"/>
  </cols>
  <sheetData>
    <row r="1" customFormat="false" ht="15" hidden="false" customHeight="false" outlineLevel="0" collapsed="false">
      <c r="N1" s="5" t="s">
        <v>0</v>
      </c>
    </row>
    <row r="2" customFormat="false" ht="40.5" hidden="false" customHeight="true" outlineLevel="0" collapsed="false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5" customFormat="false" ht="59.25" hidden="false" customHeight="true" outlineLevel="0" collapsed="false">
      <c r="A5" s="7" t="s">
        <v>2</v>
      </c>
      <c r="B5" s="7"/>
      <c r="C5" s="7"/>
      <c r="D5" s="7"/>
      <c r="E5" s="8" t="s">
        <v>3</v>
      </c>
      <c r="F5" s="8" t="s">
        <v>4</v>
      </c>
      <c r="G5" s="9" t="s">
        <v>5</v>
      </c>
      <c r="H5" s="9"/>
      <c r="I5" s="9"/>
      <c r="J5" s="9"/>
      <c r="K5" s="9"/>
      <c r="L5" s="8" t="s">
        <v>6</v>
      </c>
      <c r="M5" s="8"/>
      <c r="N5" s="10" t="s">
        <v>7</v>
      </c>
    </row>
    <row r="6" customFormat="false" ht="67.5" hidden="false" customHeight="true" outlineLevel="0" collapsed="false">
      <c r="A6" s="11" t="s">
        <v>8</v>
      </c>
      <c r="B6" s="11" t="s">
        <v>9</v>
      </c>
      <c r="C6" s="11" t="s">
        <v>10</v>
      </c>
      <c r="D6" s="12" t="s">
        <v>11</v>
      </c>
      <c r="E6" s="8"/>
      <c r="F6" s="8"/>
      <c r="G6" s="8" t="s">
        <v>12</v>
      </c>
      <c r="H6" s="13" t="s">
        <v>13</v>
      </c>
      <c r="I6" s="13" t="s">
        <v>14</v>
      </c>
      <c r="J6" s="8" t="s">
        <v>15</v>
      </c>
      <c r="K6" s="8" t="s">
        <v>16</v>
      </c>
      <c r="L6" s="8" t="s">
        <v>17</v>
      </c>
      <c r="M6" s="8" t="s">
        <v>18</v>
      </c>
      <c r="N6" s="10" t="s">
        <v>19</v>
      </c>
    </row>
    <row r="7" customFormat="false" ht="62.25" hidden="false" customHeight="true" outlineLevel="0" collapsed="false">
      <c r="A7" s="14"/>
      <c r="B7" s="14"/>
      <c r="C7" s="14"/>
      <c r="D7" s="15"/>
      <c r="E7" s="16" t="s">
        <v>20</v>
      </c>
      <c r="F7" s="16"/>
      <c r="G7" s="17" t="s">
        <v>21</v>
      </c>
      <c r="H7" s="18"/>
      <c r="I7" s="18"/>
      <c r="J7" s="19" t="s">
        <v>22</v>
      </c>
      <c r="K7" s="19"/>
      <c r="L7" s="20" t="n">
        <f aca="false">L8+L23+L29+L35+L57+L59</f>
        <v>440816.8</v>
      </c>
      <c r="M7" s="20" t="n">
        <f aca="false">M8+M23+M29+M35+M57+M59</f>
        <v>436587.5</v>
      </c>
      <c r="N7" s="21" t="n">
        <f aca="false">M7/L7*100</f>
        <v>99.0405764934549</v>
      </c>
    </row>
    <row r="8" customFormat="false" ht="78" hidden="false" customHeight="true" outlineLevel="0" collapsed="false">
      <c r="A8" s="14"/>
      <c r="B8" s="14"/>
      <c r="C8" s="14"/>
      <c r="D8" s="15"/>
      <c r="E8" s="16" t="s">
        <v>23</v>
      </c>
      <c r="F8" s="16"/>
      <c r="G8" s="17" t="s">
        <v>24</v>
      </c>
      <c r="H8" s="17" t="s">
        <v>24</v>
      </c>
      <c r="I8" s="22" t="s">
        <v>24</v>
      </c>
      <c r="J8" s="19" t="s">
        <v>25</v>
      </c>
      <c r="K8" s="23"/>
      <c r="L8" s="24" t="n">
        <f aca="false">SUM(L9:L22)</f>
        <v>262547.8</v>
      </c>
      <c r="M8" s="24" t="n">
        <f aca="false">SUM(M9:M22)</f>
        <v>258391.9</v>
      </c>
      <c r="N8" s="21" t="n">
        <f aca="false">M8/L8*100</f>
        <v>98.4170882406937</v>
      </c>
    </row>
    <row r="9" customFormat="false" ht="37.3" hidden="false" customHeight="true" outlineLevel="0" collapsed="false">
      <c r="A9" s="14"/>
      <c r="B9" s="14"/>
      <c r="C9" s="14"/>
      <c r="D9" s="15"/>
      <c r="E9" s="25" t="s">
        <v>26</v>
      </c>
      <c r="F9" s="26" t="s">
        <v>27</v>
      </c>
      <c r="G9" s="17" t="s">
        <v>21</v>
      </c>
      <c r="H9" s="17" t="s">
        <v>28</v>
      </c>
      <c r="I9" s="22" t="s">
        <v>29</v>
      </c>
      <c r="J9" s="17" t="s">
        <v>30</v>
      </c>
      <c r="K9" s="17" t="s">
        <v>31</v>
      </c>
      <c r="L9" s="27" t="n">
        <v>25123.6</v>
      </c>
      <c r="M9" s="27" t="n">
        <v>25062.9</v>
      </c>
      <c r="N9" s="28" t="n">
        <f aca="false">M9/L9*100</f>
        <v>99.7583944976039</v>
      </c>
    </row>
    <row r="10" customFormat="false" ht="25.35" hidden="false" customHeight="false" outlineLevel="0" collapsed="false">
      <c r="A10" s="14"/>
      <c r="B10" s="14"/>
      <c r="C10" s="14"/>
      <c r="D10" s="15"/>
      <c r="E10" s="25" t="s">
        <v>32</v>
      </c>
      <c r="F10" s="26"/>
      <c r="G10" s="17" t="s">
        <v>21</v>
      </c>
      <c r="H10" s="17" t="s">
        <v>28</v>
      </c>
      <c r="I10" s="22" t="s">
        <v>29</v>
      </c>
      <c r="J10" s="17" t="s">
        <v>33</v>
      </c>
      <c r="K10" s="17" t="s">
        <v>34</v>
      </c>
      <c r="L10" s="27" t="n">
        <v>125</v>
      </c>
      <c r="M10" s="27" t="n">
        <v>94.9</v>
      </c>
      <c r="N10" s="28" t="n">
        <f aca="false">M10/L10*100</f>
        <v>75.92</v>
      </c>
    </row>
    <row r="11" customFormat="false" ht="85.05" hidden="false" customHeight="false" outlineLevel="0" collapsed="false">
      <c r="A11" s="14"/>
      <c r="B11" s="14"/>
      <c r="C11" s="14"/>
      <c r="D11" s="15"/>
      <c r="E11" s="29" t="s">
        <v>35</v>
      </c>
      <c r="F11" s="26"/>
      <c r="G11" s="17" t="s">
        <v>21</v>
      </c>
      <c r="H11" s="17" t="s">
        <v>28</v>
      </c>
      <c r="I11" s="22" t="s">
        <v>29</v>
      </c>
      <c r="J11" s="17" t="s">
        <v>36</v>
      </c>
      <c r="K11" s="17" t="s">
        <v>37</v>
      </c>
      <c r="L11" s="30" t="n">
        <v>192568.8</v>
      </c>
      <c r="M11" s="30" t="n">
        <v>192568.8</v>
      </c>
      <c r="N11" s="28" t="n">
        <f aca="false">M11/L11*100</f>
        <v>100</v>
      </c>
    </row>
    <row r="12" customFormat="false" ht="108.95" hidden="false" customHeight="false" outlineLevel="0" collapsed="false">
      <c r="A12" s="14"/>
      <c r="B12" s="14"/>
      <c r="C12" s="14"/>
      <c r="D12" s="15"/>
      <c r="E12" s="25" t="s">
        <v>38</v>
      </c>
      <c r="F12" s="26"/>
      <c r="G12" s="17" t="s">
        <v>21</v>
      </c>
      <c r="H12" s="17" t="s">
        <v>28</v>
      </c>
      <c r="I12" s="22" t="s">
        <v>29</v>
      </c>
      <c r="J12" s="17" t="s">
        <v>39</v>
      </c>
      <c r="K12" s="17" t="s">
        <v>40</v>
      </c>
      <c r="L12" s="30" t="n">
        <v>563.9</v>
      </c>
      <c r="M12" s="30" t="n">
        <v>433.3</v>
      </c>
      <c r="N12" s="28" t="n">
        <f aca="false">M12/L12*100</f>
        <v>76.8398652243306</v>
      </c>
    </row>
    <row r="13" customFormat="false" ht="61.15" hidden="false" customHeight="false" outlineLevel="0" collapsed="false">
      <c r="A13" s="14"/>
      <c r="B13" s="14"/>
      <c r="C13" s="14"/>
      <c r="D13" s="15"/>
      <c r="E13" s="25" t="s">
        <v>41</v>
      </c>
      <c r="F13" s="26"/>
      <c r="G13" s="17" t="s">
        <v>21</v>
      </c>
      <c r="H13" s="17" t="s">
        <v>28</v>
      </c>
      <c r="I13" s="22" t="s">
        <v>29</v>
      </c>
      <c r="J13" s="17" t="s">
        <v>42</v>
      </c>
      <c r="K13" s="17" t="s">
        <v>43</v>
      </c>
      <c r="L13" s="30" t="n">
        <v>17790.1</v>
      </c>
      <c r="M13" s="30" t="n">
        <v>17790.1</v>
      </c>
      <c r="N13" s="28" t="n">
        <f aca="false">M13/L13*100</f>
        <v>100</v>
      </c>
    </row>
    <row r="14" customFormat="false" ht="37.3" hidden="false" customHeight="false" outlineLevel="0" collapsed="false">
      <c r="A14" s="14"/>
      <c r="B14" s="14"/>
      <c r="C14" s="14"/>
      <c r="D14" s="15"/>
      <c r="E14" s="25" t="s">
        <v>44</v>
      </c>
      <c r="F14" s="26"/>
      <c r="G14" s="17" t="s">
        <v>21</v>
      </c>
      <c r="H14" s="17" t="s">
        <v>28</v>
      </c>
      <c r="I14" s="22" t="s">
        <v>29</v>
      </c>
      <c r="J14" s="17" t="s">
        <v>45</v>
      </c>
      <c r="K14" s="17" t="s">
        <v>46</v>
      </c>
      <c r="L14" s="31" t="n">
        <v>265.7</v>
      </c>
      <c r="M14" s="31" t="n">
        <v>250</v>
      </c>
      <c r="N14" s="28" t="n">
        <f aca="false">M14/L14*100</f>
        <v>94.0910801656003</v>
      </c>
    </row>
    <row r="15" customFormat="false" ht="37.3" hidden="false" customHeight="false" outlineLevel="0" collapsed="false">
      <c r="A15" s="14"/>
      <c r="B15" s="14"/>
      <c r="C15" s="14"/>
      <c r="D15" s="15"/>
      <c r="E15" s="25" t="s">
        <v>47</v>
      </c>
      <c r="F15" s="26"/>
      <c r="G15" s="17" t="s">
        <v>21</v>
      </c>
      <c r="H15" s="17" t="s">
        <v>28</v>
      </c>
      <c r="I15" s="22" t="s">
        <v>29</v>
      </c>
      <c r="J15" s="17" t="s">
        <v>48</v>
      </c>
      <c r="K15" s="17" t="s">
        <v>34</v>
      </c>
      <c r="L15" s="31" t="n">
        <v>103.2</v>
      </c>
      <c r="M15" s="31" t="n">
        <v>102.8</v>
      </c>
      <c r="N15" s="28" t="n">
        <f aca="false">M15/L15*100</f>
        <v>99.6124031007752</v>
      </c>
    </row>
    <row r="16" customFormat="false" ht="28.35" hidden="false" customHeight="false" outlineLevel="0" collapsed="false">
      <c r="A16" s="14"/>
      <c r="B16" s="14"/>
      <c r="C16" s="14"/>
      <c r="D16" s="15"/>
      <c r="E16" s="32" t="s">
        <v>49</v>
      </c>
      <c r="F16" s="33"/>
      <c r="G16" s="17" t="s">
        <v>21</v>
      </c>
      <c r="H16" s="17" t="s">
        <v>28</v>
      </c>
      <c r="I16" s="22" t="s">
        <v>29</v>
      </c>
      <c r="J16" s="34" t="s">
        <v>50</v>
      </c>
      <c r="K16" s="17" t="s">
        <v>51</v>
      </c>
      <c r="L16" s="31" t="n">
        <v>2420</v>
      </c>
      <c r="M16" s="31" t="n">
        <v>0</v>
      </c>
      <c r="N16" s="28" t="n">
        <f aca="false">M16/L16*100</f>
        <v>0</v>
      </c>
    </row>
    <row r="17" customFormat="false" ht="73.1" hidden="false" customHeight="false" outlineLevel="0" collapsed="false">
      <c r="A17" s="14"/>
      <c r="B17" s="14"/>
      <c r="C17" s="14"/>
      <c r="D17" s="15"/>
      <c r="E17" s="25" t="s">
        <v>52</v>
      </c>
      <c r="F17" s="33"/>
      <c r="G17" s="17" t="s">
        <v>21</v>
      </c>
      <c r="H17" s="17" t="s">
        <v>28</v>
      </c>
      <c r="I17" s="22" t="s">
        <v>29</v>
      </c>
      <c r="J17" s="17" t="s">
        <v>53</v>
      </c>
      <c r="K17" s="17" t="s">
        <v>54</v>
      </c>
      <c r="L17" s="31" t="n">
        <v>2873.4</v>
      </c>
      <c r="M17" s="31" t="n">
        <v>2873.4</v>
      </c>
      <c r="N17" s="28" t="n">
        <f aca="false">M17/L17*100</f>
        <v>100</v>
      </c>
    </row>
    <row r="18" customFormat="false" ht="49.25" hidden="false" customHeight="false" outlineLevel="0" collapsed="false">
      <c r="A18" s="14"/>
      <c r="B18" s="14"/>
      <c r="C18" s="14"/>
      <c r="D18" s="15"/>
      <c r="E18" s="25" t="s">
        <v>55</v>
      </c>
      <c r="F18" s="33"/>
      <c r="G18" s="17" t="s">
        <v>21</v>
      </c>
      <c r="H18" s="17" t="s">
        <v>28</v>
      </c>
      <c r="I18" s="22" t="s">
        <v>29</v>
      </c>
      <c r="J18" s="17" t="s">
        <v>56</v>
      </c>
      <c r="K18" s="17" t="s">
        <v>54</v>
      </c>
      <c r="L18" s="31" t="n">
        <v>1305.7</v>
      </c>
      <c r="M18" s="31" t="n">
        <v>0</v>
      </c>
      <c r="N18" s="28" t="n">
        <f aca="false">M18/L18*100</f>
        <v>0</v>
      </c>
    </row>
    <row r="19" customFormat="false" ht="37.3" hidden="false" customHeight="false" outlineLevel="0" collapsed="false">
      <c r="A19" s="14"/>
      <c r="B19" s="14"/>
      <c r="C19" s="14"/>
      <c r="D19" s="15"/>
      <c r="E19" s="35" t="s">
        <v>57</v>
      </c>
      <c r="F19" s="33"/>
      <c r="G19" s="17" t="s">
        <v>21</v>
      </c>
      <c r="H19" s="17" t="s">
        <v>28</v>
      </c>
      <c r="I19" s="22" t="s">
        <v>29</v>
      </c>
      <c r="J19" s="34" t="s">
        <v>58</v>
      </c>
      <c r="K19" s="17" t="s">
        <v>54</v>
      </c>
      <c r="L19" s="31" t="n">
        <v>513</v>
      </c>
      <c r="M19" s="31" t="n">
        <v>334.2</v>
      </c>
      <c r="N19" s="28" t="n">
        <f aca="false">M19/L19*100</f>
        <v>65.1461988304094</v>
      </c>
    </row>
    <row r="20" customFormat="false" ht="64.15" hidden="false" customHeight="false" outlineLevel="0" collapsed="false">
      <c r="A20" s="14"/>
      <c r="B20" s="14"/>
      <c r="C20" s="14"/>
      <c r="D20" s="15"/>
      <c r="E20" s="35" t="s">
        <v>59</v>
      </c>
      <c r="F20" s="33"/>
      <c r="G20" s="17" t="s">
        <v>21</v>
      </c>
      <c r="H20" s="17" t="s">
        <v>28</v>
      </c>
      <c r="I20" s="22" t="s">
        <v>29</v>
      </c>
      <c r="J20" s="34" t="s">
        <v>60</v>
      </c>
      <c r="K20" s="17" t="s">
        <v>34</v>
      </c>
      <c r="L20" s="31" t="n">
        <v>65.4</v>
      </c>
      <c r="M20" s="31" t="n">
        <v>62.8</v>
      </c>
      <c r="N20" s="28" t="n">
        <f aca="false">M20/L20*100</f>
        <v>96.0244648318043</v>
      </c>
    </row>
    <row r="21" customFormat="false" ht="37.3" hidden="false" customHeight="false" outlineLevel="0" collapsed="false">
      <c r="A21" s="14"/>
      <c r="B21" s="14"/>
      <c r="C21" s="14"/>
      <c r="D21" s="15"/>
      <c r="E21" s="25" t="s">
        <v>61</v>
      </c>
      <c r="F21" s="14"/>
      <c r="G21" s="17" t="s">
        <v>21</v>
      </c>
      <c r="H21" s="17" t="s">
        <v>28</v>
      </c>
      <c r="I21" s="22" t="s">
        <v>29</v>
      </c>
      <c r="J21" s="17" t="s">
        <v>62</v>
      </c>
      <c r="K21" s="17" t="s">
        <v>63</v>
      </c>
      <c r="L21" s="31" t="n">
        <v>14069</v>
      </c>
      <c r="M21" s="31" t="n">
        <v>14057.7</v>
      </c>
      <c r="N21" s="28" t="n">
        <f aca="false">M21/L21*100</f>
        <v>99.9196815694079</v>
      </c>
    </row>
    <row r="22" customFormat="false" ht="37.3" hidden="false" customHeight="false" outlineLevel="0" collapsed="false">
      <c r="A22" s="14"/>
      <c r="B22" s="14"/>
      <c r="C22" s="14"/>
      <c r="D22" s="15"/>
      <c r="E22" s="25" t="s">
        <v>64</v>
      </c>
      <c r="F22" s="14"/>
      <c r="G22" s="17" t="s">
        <v>21</v>
      </c>
      <c r="H22" s="17" t="s">
        <v>28</v>
      </c>
      <c r="I22" s="22" t="s">
        <v>29</v>
      </c>
      <c r="J22" s="17" t="s">
        <v>65</v>
      </c>
      <c r="K22" s="17" t="s">
        <v>40</v>
      </c>
      <c r="L22" s="31" t="n">
        <v>4761</v>
      </c>
      <c r="M22" s="31" t="n">
        <v>4761</v>
      </c>
      <c r="N22" s="28" t="n">
        <f aca="false">M22/L22*100</f>
        <v>100</v>
      </c>
    </row>
    <row r="23" customFormat="false" ht="74.25" hidden="false" customHeight="true" outlineLevel="0" collapsed="false">
      <c r="A23" s="14"/>
      <c r="B23" s="14"/>
      <c r="C23" s="14"/>
      <c r="D23" s="15"/>
      <c r="E23" s="16" t="s">
        <v>66</v>
      </c>
      <c r="F23" s="19"/>
      <c r="G23" s="36" t="s">
        <v>24</v>
      </c>
      <c r="H23" s="22" t="s">
        <v>24</v>
      </c>
      <c r="I23" s="22" t="s">
        <v>24</v>
      </c>
      <c r="J23" s="19" t="s">
        <v>67</v>
      </c>
      <c r="K23" s="19"/>
      <c r="L23" s="37" t="n">
        <f aca="false">SUM(L24:L28)</f>
        <v>114397.6</v>
      </c>
      <c r="M23" s="37" t="n">
        <f aca="false">SUM(M24:M28)</f>
        <v>114383.6</v>
      </c>
      <c r="N23" s="28" t="n">
        <f aca="false">M23/L23*100</f>
        <v>99.9877619810206</v>
      </c>
    </row>
    <row r="24" customFormat="false" ht="74.25" hidden="false" customHeight="true" outlineLevel="0" collapsed="false">
      <c r="A24" s="14"/>
      <c r="B24" s="14"/>
      <c r="C24" s="14"/>
      <c r="D24" s="15"/>
      <c r="E24" s="25" t="s">
        <v>52</v>
      </c>
      <c r="F24" s="33"/>
      <c r="G24" s="17" t="s">
        <v>21</v>
      </c>
      <c r="H24" s="17" t="s">
        <v>28</v>
      </c>
      <c r="I24" s="22" t="s">
        <v>68</v>
      </c>
      <c r="J24" s="17" t="s">
        <v>53</v>
      </c>
      <c r="K24" s="17" t="s">
        <v>54</v>
      </c>
      <c r="L24" s="31" t="n">
        <v>409</v>
      </c>
      <c r="M24" s="31" t="n">
        <v>406.7</v>
      </c>
      <c r="N24" s="28" t="n">
        <f aca="false">M24/L24*100</f>
        <v>99.4376528117359</v>
      </c>
    </row>
    <row r="25" customFormat="false" ht="45" hidden="false" customHeight="true" outlineLevel="0" collapsed="false">
      <c r="A25" s="14"/>
      <c r="B25" s="14"/>
      <c r="C25" s="14"/>
      <c r="D25" s="15"/>
      <c r="E25" s="25" t="s">
        <v>69</v>
      </c>
      <c r="F25" s="38" t="s">
        <v>70</v>
      </c>
      <c r="G25" s="14" t="n">
        <v>903</v>
      </c>
      <c r="H25" s="18" t="s">
        <v>28</v>
      </c>
      <c r="I25" s="18" t="s">
        <v>68</v>
      </c>
      <c r="J25" s="17" t="s">
        <v>71</v>
      </c>
      <c r="K25" s="17" t="s">
        <v>72</v>
      </c>
      <c r="L25" s="31" t="n">
        <v>45925.4</v>
      </c>
      <c r="M25" s="39" t="n">
        <v>45913.7</v>
      </c>
      <c r="N25" s="28" t="n">
        <f aca="false">M25/L25*100</f>
        <v>99.974523901806</v>
      </c>
    </row>
    <row r="26" customFormat="false" ht="49.25" hidden="false" customHeight="false" outlineLevel="0" collapsed="false">
      <c r="A26" s="14"/>
      <c r="B26" s="14"/>
      <c r="C26" s="14"/>
      <c r="D26" s="15"/>
      <c r="E26" s="25" t="s">
        <v>73</v>
      </c>
      <c r="F26" s="38"/>
      <c r="G26" s="17" t="s">
        <v>21</v>
      </c>
      <c r="H26" s="17" t="s">
        <v>28</v>
      </c>
      <c r="I26" s="22" t="s">
        <v>68</v>
      </c>
      <c r="J26" s="17" t="s">
        <v>74</v>
      </c>
      <c r="K26" s="17" t="s">
        <v>75</v>
      </c>
      <c r="L26" s="31" t="n">
        <v>57016.3</v>
      </c>
      <c r="M26" s="31" t="n">
        <v>57016.3</v>
      </c>
      <c r="N26" s="28" t="n">
        <f aca="false">M26/L26*100</f>
        <v>100</v>
      </c>
    </row>
    <row r="27" customFormat="false" ht="169.5" hidden="false" customHeight="true" outlineLevel="0" collapsed="false">
      <c r="A27" s="14"/>
      <c r="B27" s="14"/>
      <c r="C27" s="14"/>
      <c r="D27" s="15"/>
      <c r="E27" s="29" t="s">
        <v>76</v>
      </c>
      <c r="F27" s="38"/>
      <c r="G27" s="17" t="s">
        <v>21</v>
      </c>
      <c r="H27" s="17" t="s">
        <v>28</v>
      </c>
      <c r="I27" s="22" t="s">
        <v>68</v>
      </c>
      <c r="J27" s="17" t="s">
        <v>77</v>
      </c>
      <c r="K27" s="17" t="s">
        <v>34</v>
      </c>
      <c r="L27" s="31" t="n">
        <v>614</v>
      </c>
      <c r="M27" s="31" t="n">
        <v>614</v>
      </c>
      <c r="N27" s="28" t="n">
        <f aca="false">M27/L27*100</f>
        <v>100</v>
      </c>
    </row>
    <row r="28" customFormat="false" ht="80.25" hidden="false" customHeight="true" outlineLevel="0" collapsed="false">
      <c r="A28" s="14"/>
      <c r="B28" s="14"/>
      <c r="C28" s="14"/>
      <c r="D28" s="15"/>
      <c r="E28" s="25" t="s">
        <v>78</v>
      </c>
      <c r="F28" s="38"/>
      <c r="G28" s="17" t="s">
        <v>21</v>
      </c>
      <c r="H28" s="17" t="s">
        <v>28</v>
      </c>
      <c r="I28" s="22" t="s">
        <v>68</v>
      </c>
      <c r="J28" s="17" t="s">
        <v>79</v>
      </c>
      <c r="K28" s="17" t="s">
        <v>80</v>
      </c>
      <c r="L28" s="31" t="n">
        <v>10432.9</v>
      </c>
      <c r="M28" s="31" t="n">
        <v>10432.9</v>
      </c>
      <c r="N28" s="28" t="n">
        <f aca="false">M28/L28*100</f>
        <v>100</v>
      </c>
    </row>
    <row r="29" customFormat="false" ht="37.3" hidden="false" customHeight="false" outlineLevel="0" collapsed="false">
      <c r="A29" s="14"/>
      <c r="B29" s="14"/>
      <c r="C29" s="14"/>
      <c r="D29" s="15"/>
      <c r="E29" s="16" t="s">
        <v>81</v>
      </c>
      <c r="F29" s="19"/>
      <c r="G29" s="14"/>
      <c r="H29" s="18"/>
      <c r="I29" s="18"/>
      <c r="J29" s="19" t="s">
        <v>82</v>
      </c>
      <c r="K29" s="19"/>
      <c r="L29" s="37" t="n">
        <f aca="false">SUM(L30:L34)</f>
        <v>26769.1</v>
      </c>
      <c r="M29" s="37" t="n">
        <f aca="false">SUM(M30:M34)</f>
        <v>26731.4</v>
      </c>
      <c r="N29" s="28" t="n">
        <f aca="false">M29/L29*100</f>
        <v>99.8591659786844</v>
      </c>
      <c r="O29" s="40"/>
    </row>
    <row r="30" customFormat="false" ht="30" hidden="false" customHeight="true" outlineLevel="0" collapsed="false">
      <c r="A30" s="14"/>
      <c r="B30" s="14"/>
      <c r="C30" s="14"/>
      <c r="D30" s="15"/>
      <c r="E30" s="25" t="s">
        <v>83</v>
      </c>
      <c r="F30" s="26" t="s">
        <v>70</v>
      </c>
      <c r="G30" s="36" t="n">
        <v>903</v>
      </c>
      <c r="H30" s="22" t="s">
        <v>28</v>
      </c>
      <c r="I30" s="22" t="s">
        <v>84</v>
      </c>
      <c r="J30" s="17" t="s">
        <v>85</v>
      </c>
      <c r="K30" s="17" t="s">
        <v>86</v>
      </c>
      <c r="L30" s="31" t="n">
        <v>12301.7</v>
      </c>
      <c r="M30" s="31" t="n">
        <v>12301.7</v>
      </c>
      <c r="N30" s="28" t="n">
        <f aca="false">M30/L30*100</f>
        <v>100</v>
      </c>
    </row>
    <row r="31" customFormat="false" ht="37.3" hidden="false" customHeight="false" outlineLevel="0" collapsed="false">
      <c r="A31" s="14"/>
      <c r="B31" s="14"/>
      <c r="C31" s="14"/>
      <c r="D31" s="15"/>
      <c r="E31" s="25" t="s">
        <v>87</v>
      </c>
      <c r="F31" s="26"/>
      <c r="G31" s="36" t="n">
        <v>903</v>
      </c>
      <c r="H31" s="22" t="s">
        <v>28</v>
      </c>
      <c r="I31" s="22" t="s">
        <v>84</v>
      </c>
      <c r="J31" s="17" t="s">
        <v>88</v>
      </c>
      <c r="K31" s="17" t="s">
        <v>34</v>
      </c>
      <c r="L31" s="31" t="n">
        <v>1284.4</v>
      </c>
      <c r="M31" s="31" t="n">
        <v>1284.4</v>
      </c>
      <c r="N31" s="28" t="n">
        <f aca="false">M31/L31*100</f>
        <v>100</v>
      </c>
    </row>
    <row r="32" customFormat="false" ht="60" hidden="false" customHeight="true" outlineLevel="0" collapsed="false">
      <c r="A32" s="14"/>
      <c r="B32" s="14"/>
      <c r="C32" s="14"/>
      <c r="D32" s="15"/>
      <c r="E32" s="25" t="s">
        <v>89</v>
      </c>
      <c r="F32" s="26" t="s">
        <v>90</v>
      </c>
      <c r="G32" s="36" t="n">
        <v>903</v>
      </c>
      <c r="H32" s="22" t="s">
        <v>28</v>
      </c>
      <c r="I32" s="22" t="s">
        <v>84</v>
      </c>
      <c r="J32" s="17" t="s">
        <v>91</v>
      </c>
      <c r="K32" s="17" t="s">
        <v>86</v>
      </c>
      <c r="L32" s="31" t="n">
        <v>264.8</v>
      </c>
      <c r="M32" s="31" t="n">
        <v>227.1</v>
      </c>
      <c r="N32" s="28" t="n">
        <f aca="false">M32/L32*100</f>
        <v>85.7628398791541</v>
      </c>
    </row>
    <row r="33" customFormat="false" ht="25.35" hidden="false" customHeight="false" outlineLevel="0" collapsed="false">
      <c r="A33" s="14"/>
      <c r="B33" s="14"/>
      <c r="C33" s="14"/>
      <c r="D33" s="15"/>
      <c r="E33" s="25"/>
      <c r="F33" s="26" t="s">
        <v>92</v>
      </c>
      <c r="G33" s="36" t="n">
        <v>907</v>
      </c>
      <c r="H33" s="22" t="s">
        <v>28</v>
      </c>
      <c r="I33" s="22" t="s">
        <v>84</v>
      </c>
      <c r="J33" s="17"/>
      <c r="K33" s="17"/>
      <c r="L33" s="41" t="n">
        <v>0</v>
      </c>
      <c r="M33" s="41" t="n">
        <v>0</v>
      </c>
      <c r="N33" s="28" t="e">
        <f aca="false">M33/L33*100</f>
        <v>#DIV/0!</v>
      </c>
    </row>
    <row r="34" customFormat="false" ht="96" hidden="false" customHeight="true" outlineLevel="0" collapsed="false">
      <c r="A34" s="14"/>
      <c r="B34" s="14"/>
      <c r="C34" s="14"/>
      <c r="D34" s="15"/>
      <c r="E34" s="25" t="s">
        <v>93</v>
      </c>
      <c r="F34" s="26" t="s">
        <v>90</v>
      </c>
      <c r="G34" s="36" t="n">
        <v>903</v>
      </c>
      <c r="H34" s="22" t="s">
        <v>28</v>
      </c>
      <c r="I34" s="22" t="s">
        <v>84</v>
      </c>
      <c r="J34" s="17" t="s">
        <v>94</v>
      </c>
      <c r="K34" s="17" t="s">
        <v>95</v>
      </c>
      <c r="L34" s="31" t="n">
        <v>12918.2</v>
      </c>
      <c r="M34" s="31" t="n">
        <v>12918.2</v>
      </c>
      <c r="N34" s="28" t="n">
        <f aca="false">M34/L34*100</f>
        <v>100</v>
      </c>
    </row>
    <row r="35" customFormat="false" ht="49.25" hidden="false" customHeight="false" outlineLevel="0" collapsed="false">
      <c r="E35" s="16" t="s">
        <v>96</v>
      </c>
      <c r="F35" s="16"/>
      <c r="G35" s="17" t="s">
        <v>21</v>
      </c>
      <c r="H35" s="17" t="s">
        <v>28</v>
      </c>
      <c r="I35" s="22" t="s">
        <v>97</v>
      </c>
      <c r="J35" s="19" t="s">
        <v>98</v>
      </c>
      <c r="K35" s="19"/>
      <c r="L35" s="37" t="n">
        <f aca="false">SUM(L36:L56)</f>
        <v>35771.6</v>
      </c>
      <c r="M35" s="37" t="n">
        <f aca="false">SUM(M36:M56)</f>
        <v>35749.9</v>
      </c>
      <c r="N35" s="28" t="n">
        <f aca="false">M35/L35*100</f>
        <v>99.9393373514185</v>
      </c>
    </row>
    <row r="36" customFormat="false" ht="14.35" hidden="false" customHeight="true" outlineLevel="0" collapsed="false">
      <c r="E36" s="25" t="s">
        <v>99</v>
      </c>
      <c r="F36" s="25" t="s">
        <v>27</v>
      </c>
      <c r="G36" s="17" t="s">
        <v>21</v>
      </c>
      <c r="H36" s="17" t="s">
        <v>28</v>
      </c>
      <c r="I36" s="22" t="s">
        <v>29</v>
      </c>
      <c r="J36" s="17" t="s">
        <v>100</v>
      </c>
      <c r="K36" s="17" t="s">
        <v>101</v>
      </c>
      <c r="L36" s="31" t="n">
        <v>57</v>
      </c>
      <c r="M36" s="31" t="n">
        <v>57</v>
      </c>
      <c r="N36" s="28" t="n">
        <f aca="false">M36/L36*100</f>
        <v>100</v>
      </c>
    </row>
    <row r="37" customFormat="false" ht="32.25" hidden="false" customHeight="true" outlineLevel="0" collapsed="false">
      <c r="E37" s="25" t="s">
        <v>102</v>
      </c>
      <c r="F37" s="25"/>
      <c r="G37" s="17" t="s">
        <v>21</v>
      </c>
      <c r="H37" s="17" t="s">
        <v>28</v>
      </c>
      <c r="I37" s="22" t="s">
        <v>97</v>
      </c>
      <c r="J37" s="17" t="s">
        <v>103</v>
      </c>
      <c r="K37" s="17" t="s">
        <v>104</v>
      </c>
      <c r="L37" s="31" t="n">
        <v>83</v>
      </c>
      <c r="M37" s="31" t="n">
        <v>83</v>
      </c>
      <c r="N37" s="28" t="n">
        <f aca="false">M37/L37*100</f>
        <v>100</v>
      </c>
    </row>
    <row r="38" customFormat="false" ht="32.25" hidden="false" customHeight="true" outlineLevel="0" collapsed="false">
      <c r="E38" s="25" t="s">
        <v>105</v>
      </c>
      <c r="F38" s="25"/>
      <c r="G38" s="17" t="s">
        <v>21</v>
      </c>
      <c r="H38" s="17" t="s">
        <v>28</v>
      </c>
      <c r="I38" s="22" t="s">
        <v>97</v>
      </c>
      <c r="J38" s="17" t="s">
        <v>106</v>
      </c>
      <c r="K38" s="17" t="s">
        <v>107</v>
      </c>
      <c r="L38" s="31" t="n">
        <v>13.3</v>
      </c>
      <c r="M38" s="31" t="n">
        <v>13.3</v>
      </c>
      <c r="N38" s="28" t="n">
        <f aca="false">M38/L38*100</f>
        <v>100</v>
      </c>
    </row>
    <row r="39" customFormat="false" ht="15" hidden="false" customHeight="false" outlineLevel="0" collapsed="false">
      <c r="E39" s="25" t="s">
        <v>108</v>
      </c>
      <c r="F39" s="25"/>
      <c r="G39" s="17" t="s">
        <v>21</v>
      </c>
      <c r="H39" s="17" t="s">
        <v>28</v>
      </c>
      <c r="I39" s="22" t="s">
        <v>97</v>
      </c>
      <c r="J39" s="17" t="s">
        <v>109</v>
      </c>
      <c r="K39" s="17" t="s">
        <v>51</v>
      </c>
      <c r="L39" s="31" t="n">
        <v>33.8</v>
      </c>
      <c r="M39" s="31" t="n">
        <v>33.8</v>
      </c>
      <c r="N39" s="28" t="n">
        <f aca="false">M39/L39*100</f>
        <v>100</v>
      </c>
    </row>
    <row r="40" customFormat="false" ht="27" hidden="false" customHeight="true" outlineLevel="0" collapsed="false">
      <c r="E40" s="25" t="s">
        <v>110</v>
      </c>
      <c r="F40" s="25"/>
      <c r="G40" s="17" t="s">
        <v>21</v>
      </c>
      <c r="H40" s="17" t="s">
        <v>28</v>
      </c>
      <c r="I40" s="22" t="s">
        <v>97</v>
      </c>
      <c r="J40" s="17" t="s">
        <v>111</v>
      </c>
      <c r="K40" s="17" t="s">
        <v>112</v>
      </c>
      <c r="L40" s="42" t="n">
        <v>1325.2</v>
      </c>
      <c r="M40" s="42" t="n">
        <v>1325.2</v>
      </c>
      <c r="N40" s="28" t="n">
        <f aca="false">M40/L40*100</f>
        <v>100</v>
      </c>
    </row>
    <row r="41" customFormat="false" ht="27" hidden="false" customHeight="true" outlineLevel="0" collapsed="false">
      <c r="E41" s="25" t="s">
        <v>113</v>
      </c>
      <c r="F41" s="25"/>
      <c r="G41" s="17" t="s">
        <v>21</v>
      </c>
      <c r="H41" s="17" t="s">
        <v>28</v>
      </c>
      <c r="I41" s="22" t="s">
        <v>29</v>
      </c>
      <c r="J41" s="17" t="s">
        <v>114</v>
      </c>
      <c r="K41" s="17" t="s">
        <v>115</v>
      </c>
      <c r="L41" s="42" t="n">
        <v>50</v>
      </c>
      <c r="M41" s="42" t="n">
        <v>50</v>
      </c>
      <c r="N41" s="28" t="n">
        <f aca="false">M41/L41*100</f>
        <v>100</v>
      </c>
    </row>
    <row r="42" customFormat="false" ht="34.5" hidden="false" customHeight="true" outlineLevel="0" collapsed="false">
      <c r="E42" s="25" t="s">
        <v>116</v>
      </c>
      <c r="F42" s="25"/>
      <c r="G42" s="17" t="s">
        <v>21</v>
      </c>
      <c r="H42" s="17" t="s">
        <v>28</v>
      </c>
      <c r="I42" s="22" t="s">
        <v>97</v>
      </c>
      <c r="J42" s="17" t="s">
        <v>117</v>
      </c>
      <c r="K42" s="17" t="s">
        <v>118</v>
      </c>
      <c r="L42" s="42" t="n">
        <v>26899.9</v>
      </c>
      <c r="M42" s="42" t="n">
        <v>26888</v>
      </c>
      <c r="N42" s="28" t="n">
        <f aca="false">M42/L42*100</f>
        <v>99.9557619173306</v>
      </c>
    </row>
    <row r="43" customFormat="false" ht="15" hidden="false" customHeight="false" outlineLevel="0" collapsed="false">
      <c r="E43" s="25" t="s">
        <v>119</v>
      </c>
      <c r="F43" s="25"/>
      <c r="G43" s="17" t="s">
        <v>21</v>
      </c>
      <c r="H43" s="17" t="s">
        <v>28</v>
      </c>
      <c r="I43" s="22" t="s">
        <v>97</v>
      </c>
      <c r="J43" s="17" t="s">
        <v>120</v>
      </c>
      <c r="K43" s="17" t="s">
        <v>115</v>
      </c>
      <c r="L43" s="31" t="n">
        <v>16.2</v>
      </c>
      <c r="M43" s="31" t="n">
        <v>16.2</v>
      </c>
      <c r="N43" s="28" t="n">
        <f aca="false">M43/L43*100</f>
        <v>100</v>
      </c>
    </row>
    <row r="44" customFormat="false" ht="15" hidden="false" customHeight="false" outlineLevel="0" collapsed="false">
      <c r="E44" s="25" t="s">
        <v>121</v>
      </c>
      <c r="F44" s="25"/>
      <c r="G44" s="17" t="s">
        <v>21</v>
      </c>
      <c r="H44" s="17" t="s">
        <v>28</v>
      </c>
      <c r="I44" s="22" t="s">
        <v>97</v>
      </c>
      <c r="J44" s="17" t="s">
        <v>122</v>
      </c>
      <c r="K44" s="17" t="s">
        <v>107</v>
      </c>
      <c r="L44" s="31" t="n">
        <v>110</v>
      </c>
      <c r="M44" s="31" t="n">
        <v>103</v>
      </c>
      <c r="N44" s="28" t="n">
        <f aca="false">M44/L44*100</f>
        <v>93.6363636363636</v>
      </c>
    </row>
    <row r="45" customFormat="false" ht="15" hidden="false" customHeight="false" outlineLevel="0" collapsed="false">
      <c r="E45" s="32" t="s">
        <v>123</v>
      </c>
      <c r="F45" s="25"/>
      <c r="G45" s="17" t="s">
        <v>21</v>
      </c>
      <c r="H45" s="17" t="s">
        <v>28</v>
      </c>
      <c r="I45" s="22" t="s">
        <v>68</v>
      </c>
      <c r="J45" s="34" t="s">
        <v>124</v>
      </c>
      <c r="K45" s="17" t="s">
        <v>86</v>
      </c>
      <c r="L45" s="31" t="n">
        <v>3370</v>
      </c>
      <c r="M45" s="31" t="n">
        <v>3370</v>
      </c>
      <c r="N45" s="28" t="n">
        <f aca="false">M45/L45*100</f>
        <v>100</v>
      </c>
    </row>
    <row r="46" customFormat="false" ht="25.35" hidden="false" customHeight="false" outlineLevel="0" collapsed="false">
      <c r="E46" s="32" t="s">
        <v>123</v>
      </c>
      <c r="F46" s="25"/>
      <c r="G46" s="17" t="s">
        <v>21</v>
      </c>
      <c r="H46" s="17" t="s">
        <v>28</v>
      </c>
      <c r="I46" s="22" t="s">
        <v>97</v>
      </c>
      <c r="J46" s="34" t="s">
        <v>124</v>
      </c>
      <c r="K46" s="17" t="s">
        <v>125</v>
      </c>
      <c r="L46" s="31" t="n">
        <v>50</v>
      </c>
      <c r="M46" s="31" t="n">
        <v>50</v>
      </c>
      <c r="N46" s="28" t="n">
        <f aca="false">M46/L46*100</f>
        <v>100</v>
      </c>
    </row>
    <row r="47" customFormat="false" ht="25.35" hidden="false" customHeight="false" outlineLevel="0" collapsed="false">
      <c r="E47" s="25" t="s">
        <v>126</v>
      </c>
      <c r="F47" s="25"/>
      <c r="G47" s="17" t="s">
        <v>21</v>
      </c>
      <c r="H47" s="17" t="s">
        <v>28</v>
      </c>
      <c r="I47" s="22" t="s">
        <v>68</v>
      </c>
      <c r="J47" s="17" t="s">
        <v>127</v>
      </c>
      <c r="K47" s="17" t="s">
        <v>128</v>
      </c>
      <c r="L47" s="31" t="n">
        <v>165</v>
      </c>
      <c r="M47" s="31" t="n">
        <v>165</v>
      </c>
      <c r="N47" s="28" t="n">
        <f aca="false">M47/L47*100</f>
        <v>100</v>
      </c>
    </row>
    <row r="48" customFormat="false" ht="25.35" hidden="false" customHeight="false" outlineLevel="0" collapsed="false">
      <c r="E48" s="25" t="s">
        <v>126</v>
      </c>
      <c r="F48" s="25"/>
      <c r="G48" s="17" t="s">
        <v>21</v>
      </c>
      <c r="H48" s="17" t="s">
        <v>28</v>
      </c>
      <c r="I48" s="22" t="s">
        <v>29</v>
      </c>
      <c r="J48" s="17" t="s">
        <v>127</v>
      </c>
      <c r="K48" s="17" t="s">
        <v>128</v>
      </c>
      <c r="L48" s="31" t="n">
        <v>279.2</v>
      </c>
      <c r="M48" s="31" t="n">
        <v>279.2</v>
      </c>
      <c r="N48" s="28" t="n">
        <f aca="false">M48/L48*100</f>
        <v>100</v>
      </c>
    </row>
    <row r="49" customFormat="false" ht="25.35" hidden="false" customHeight="false" outlineLevel="0" collapsed="false">
      <c r="E49" s="25" t="s">
        <v>126</v>
      </c>
      <c r="F49" s="25"/>
      <c r="G49" s="17" t="s">
        <v>21</v>
      </c>
      <c r="H49" s="17" t="s">
        <v>28</v>
      </c>
      <c r="I49" s="22" t="s">
        <v>84</v>
      </c>
      <c r="J49" s="17" t="s">
        <v>127</v>
      </c>
      <c r="K49" s="17" t="s">
        <v>128</v>
      </c>
      <c r="L49" s="31" t="n">
        <v>11.2</v>
      </c>
      <c r="M49" s="31" t="n">
        <v>11.2</v>
      </c>
      <c r="N49" s="28" t="n">
        <f aca="false">M49/L49*100</f>
        <v>100</v>
      </c>
    </row>
    <row r="50" customFormat="false" ht="25.35" hidden="false" customHeight="false" outlineLevel="0" collapsed="false">
      <c r="A50" s="1" t="s">
        <v>129</v>
      </c>
      <c r="E50" s="25" t="s">
        <v>129</v>
      </c>
      <c r="F50" s="25"/>
      <c r="G50" s="17" t="s">
        <v>21</v>
      </c>
      <c r="H50" s="17" t="s">
        <v>28</v>
      </c>
      <c r="I50" s="22" t="s">
        <v>97</v>
      </c>
      <c r="J50" s="17" t="s">
        <v>130</v>
      </c>
      <c r="K50" s="17" t="s">
        <v>128</v>
      </c>
      <c r="L50" s="31" t="n">
        <v>537</v>
      </c>
      <c r="M50" s="31" t="n">
        <v>535.7</v>
      </c>
      <c r="N50" s="28" t="n">
        <f aca="false">M50/L50*100</f>
        <v>99.7579143389199</v>
      </c>
    </row>
    <row r="51" customFormat="false" ht="34.5" hidden="false" customHeight="true" outlineLevel="0" collapsed="false">
      <c r="E51" s="25" t="s">
        <v>131</v>
      </c>
      <c r="F51" s="25"/>
      <c r="G51" s="17" t="s">
        <v>21</v>
      </c>
      <c r="H51" s="17" t="s">
        <v>28</v>
      </c>
      <c r="I51" s="22" t="s">
        <v>97</v>
      </c>
      <c r="J51" s="17" t="s">
        <v>132</v>
      </c>
      <c r="K51" s="17" t="s">
        <v>128</v>
      </c>
      <c r="L51" s="31" t="n">
        <v>1260.5</v>
      </c>
      <c r="M51" s="31" t="n">
        <v>1260.3</v>
      </c>
      <c r="N51" s="28" t="n">
        <f aca="false">M51/L51*100</f>
        <v>99.9841332804443</v>
      </c>
    </row>
    <row r="52" customFormat="false" ht="64.5" hidden="false" customHeight="true" outlineLevel="0" collapsed="false">
      <c r="E52" s="32" t="s">
        <v>133</v>
      </c>
      <c r="F52" s="25"/>
      <c r="G52" s="17" t="s">
        <v>21</v>
      </c>
      <c r="H52" s="17" t="s">
        <v>28</v>
      </c>
      <c r="I52" s="22" t="s">
        <v>97</v>
      </c>
      <c r="J52" s="34" t="s">
        <v>134</v>
      </c>
      <c r="K52" s="17" t="s">
        <v>128</v>
      </c>
      <c r="L52" s="31" t="n">
        <v>65.6</v>
      </c>
      <c r="M52" s="31" t="n">
        <v>65.6</v>
      </c>
      <c r="N52" s="28" t="n">
        <f aca="false">M52/L52*100</f>
        <v>100</v>
      </c>
    </row>
    <row r="53" customFormat="false" ht="41.25" hidden="false" customHeight="true" outlineLevel="0" collapsed="false">
      <c r="E53" s="32" t="s">
        <v>135</v>
      </c>
      <c r="F53" s="25"/>
      <c r="G53" s="17" t="s">
        <v>21</v>
      </c>
      <c r="H53" s="17" t="s">
        <v>28</v>
      </c>
      <c r="I53" s="22" t="s">
        <v>29</v>
      </c>
      <c r="J53" s="34" t="s">
        <v>136</v>
      </c>
      <c r="K53" s="17" t="s">
        <v>137</v>
      </c>
      <c r="L53" s="31" t="n">
        <v>1096</v>
      </c>
      <c r="M53" s="31" t="n">
        <v>1096</v>
      </c>
      <c r="N53" s="28" t="n">
        <f aca="false">M53/L53*100</f>
        <v>100</v>
      </c>
    </row>
    <row r="54" customFormat="false" ht="35.4" hidden="false" customHeight="true" outlineLevel="0" collapsed="false">
      <c r="E54" s="32" t="s">
        <v>138</v>
      </c>
      <c r="F54" s="25"/>
      <c r="G54" s="17" t="s">
        <v>21</v>
      </c>
      <c r="H54" s="17" t="s">
        <v>28</v>
      </c>
      <c r="I54" s="22" t="s">
        <v>97</v>
      </c>
      <c r="J54" s="34" t="s">
        <v>139</v>
      </c>
      <c r="K54" s="17" t="s">
        <v>140</v>
      </c>
      <c r="L54" s="31" t="n">
        <v>81.5</v>
      </c>
      <c r="M54" s="31" t="n">
        <v>80.2</v>
      </c>
      <c r="N54" s="28" t="n">
        <f aca="false">M54/L54*100</f>
        <v>98.4049079754601</v>
      </c>
    </row>
    <row r="55" customFormat="false" ht="35.4" hidden="false" customHeight="true" outlineLevel="0" collapsed="false">
      <c r="E55" s="32" t="s">
        <v>141</v>
      </c>
      <c r="F55" s="25"/>
      <c r="G55" s="17" t="s">
        <v>21</v>
      </c>
      <c r="H55" s="17" t="s">
        <v>28</v>
      </c>
      <c r="I55" s="22" t="s">
        <v>97</v>
      </c>
      <c r="J55" s="34" t="s">
        <v>142</v>
      </c>
      <c r="K55" s="17"/>
      <c r="L55" s="31" t="n">
        <v>174.2</v>
      </c>
      <c r="M55" s="31" t="n">
        <v>174.2</v>
      </c>
      <c r="N55" s="28" t="n">
        <f aca="false">M55/L55*100</f>
        <v>100</v>
      </c>
    </row>
    <row r="56" customFormat="false" ht="15" hidden="false" customHeight="false" outlineLevel="0" collapsed="false">
      <c r="E56" s="25" t="s">
        <v>143</v>
      </c>
      <c r="F56" s="25"/>
      <c r="G56" s="17" t="s">
        <v>21</v>
      </c>
      <c r="H56" s="17" t="s">
        <v>28</v>
      </c>
      <c r="I56" s="22" t="s">
        <v>97</v>
      </c>
      <c r="J56" s="17" t="s">
        <v>144</v>
      </c>
      <c r="K56" s="17" t="s">
        <v>86</v>
      </c>
      <c r="L56" s="31" t="n">
        <v>93</v>
      </c>
      <c r="M56" s="31" t="n">
        <v>93</v>
      </c>
      <c r="N56" s="28" t="n">
        <f aca="false">M56/L56*100</f>
        <v>100</v>
      </c>
    </row>
    <row r="57" customFormat="false" ht="22.5" hidden="false" customHeight="true" outlineLevel="0" collapsed="false">
      <c r="E57" s="43" t="s">
        <v>145</v>
      </c>
      <c r="F57" s="44"/>
      <c r="G57" s="17"/>
      <c r="H57" s="18"/>
      <c r="I57" s="18"/>
      <c r="J57" s="45" t="s">
        <v>146</v>
      </c>
      <c r="K57" s="19"/>
      <c r="L57" s="37" t="n">
        <f aca="false">SUM(L58:L58)</f>
        <v>684.2</v>
      </c>
      <c r="M57" s="37" t="n">
        <f aca="false">SUM(M58:M58)</f>
        <v>684.2</v>
      </c>
      <c r="N57" s="28" t="n">
        <f aca="false">M57/L57*100</f>
        <v>100</v>
      </c>
    </row>
    <row r="58" customFormat="false" ht="129" hidden="false" customHeight="true" outlineLevel="0" collapsed="false">
      <c r="E58" s="35" t="s">
        <v>147</v>
      </c>
      <c r="F58" s="17" t="s">
        <v>27</v>
      </c>
      <c r="G58" s="17" t="s">
        <v>21</v>
      </c>
      <c r="H58" s="18" t="s">
        <v>28</v>
      </c>
      <c r="I58" s="18" t="s">
        <v>84</v>
      </c>
      <c r="J58" s="34" t="s">
        <v>148</v>
      </c>
      <c r="K58" s="17" t="s">
        <v>34</v>
      </c>
      <c r="L58" s="31" t="n">
        <v>684.2</v>
      </c>
      <c r="M58" s="31" t="n">
        <v>684.2</v>
      </c>
      <c r="N58" s="28" t="n">
        <f aca="false">M58/L58*100</f>
        <v>100</v>
      </c>
    </row>
    <row r="59" customFormat="false" ht="25.35" hidden="false" customHeight="false" outlineLevel="0" collapsed="false">
      <c r="E59" s="16" t="s">
        <v>149</v>
      </c>
      <c r="F59" s="44"/>
      <c r="G59" s="17"/>
      <c r="H59" s="18"/>
      <c r="I59" s="18"/>
      <c r="J59" s="19" t="s">
        <v>150</v>
      </c>
      <c r="K59" s="19"/>
      <c r="L59" s="37" t="n">
        <f aca="false">SUM(L60:L60)</f>
        <v>646.5</v>
      </c>
      <c r="M59" s="37" t="n">
        <f aca="false">SUM(M60:M60)</f>
        <v>646.5</v>
      </c>
      <c r="N59" s="28" t="n">
        <f aca="false">M59/L59*100</f>
        <v>100</v>
      </c>
    </row>
    <row r="60" customFormat="false" ht="97" hidden="false" customHeight="false" outlineLevel="0" collapsed="false">
      <c r="E60" s="25" t="s">
        <v>151</v>
      </c>
      <c r="F60" s="17" t="s">
        <v>27</v>
      </c>
      <c r="G60" s="17" t="s">
        <v>21</v>
      </c>
      <c r="H60" s="18" t="s">
        <v>28</v>
      </c>
      <c r="I60" s="18" t="s">
        <v>29</v>
      </c>
      <c r="J60" s="17" t="s">
        <v>152</v>
      </c>
      <c r="K60" s="17" t="s">
        <v>34</v>
      </c>
      <c r="L60" s="31" t="n">
        <v>646.5</v>
      </c>
      <c r="M60" s="31" t="n">
        <v>646.5</v>
      </c>
      <c r="N60" s="28" t="n">
        <f aca="false">M60/L60*100</f>
        <v>100</v>
      </c>
    </row>
    <row r="1048573" customFormat="false" ht="14.35" hidden="false" customHeight="false" outlineLevel="0" collapsed="false"/>
    <row r="1048574" customFormat="false" ht="14.35" hidden="false" customHeight="false" outlineLevel="0" collapsed="false"/>
    <row r="1048575" customFormat="false" ht="14.35" hidden="false" customHeight="false" outlineLevel="0" collapsed="false"/>
    <row r="1048576" customFormat="false" ht="14.35" hidden="false" customHeight="false" outlineLevel="0" collapsed="false"/>
  </sheetData>
  <mergeCells count="14">
    <mergeCell ref="A2:N2"/>
    <mergeCell ref="A5:D5"/>
    <mergeCell ref="E5:E6"/>
    <mergeCell ref="F5:F6"/>
    <mergeCell ref="G5:K5"/>
    <mergeCell ref="L5:M5"/>
    <mergeCell ref="F9:F15"/>
    <mergeCell ref="F21:F22"/>
    <mergeCell ref="F25:F28"/>
    <mergeCell ref="F30:F31"/>
    <mergeCell ref="E32:E33"/>
    <mergeCell ref="J32:J33"/>
    <mergeCell ref="K32:K33"/>
    <mergeCell ref="F36:F56"/>
  </mergeCells>
  <printOptions headings="false" gridLines="false" gridLinesSet="true" horizontalCentered="false" verticalCentered="false"/>
  <pageMargins left="0.708333333333333" right="0.708333333333333" top="0.354166666666667" bottom="0.354166666666667" header="0.511811023622047" footer="0.511811023622047"/>
  <pageSetup paperSize="9" scale="77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43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H14" activeCellId="0" sqref="H14"/>
    </sheetView>
  </sheetViews>
  <sheetFormatPr defaultColWidth="8.6796875" defaultRowHeight="15" zeroHeight="false" outlineLevelRow="0" outlineLevelCol="0"/>
  <cols>
    <col collapsed="false" customWidth="true" hidden="false" outlineLevel="0" max="3" min="3" style="46" width="41.57"/>
    <col collapsed="false" customWidth="true" hidden="false" outlineLevel="0" max="4" min="4" style="46" width="30.29"/>
    <col collapsed="false" customWidth="true" hidden="false" outlineLevel="0" max="5" min="5" style="46" width="19.42"/>
    <col collapsed="false" customWidth="true" hidden="false" outlineLevel="0" max="6" min="6" style="46" width="21.14"/>
    <col collapsed="false" customWidth="true" hidden="false" outlineLevel="0" max="7" min="7" style="47" width="17.71"/>
    <col collapsed="false" customWidth="true" hidden="false" outlineLevel="0" max="8" min="8" style="46" width="20"/>
    <col collapsed="false" customWidth="true" hidden="false" outlineLevel="0" max="9" min="9" style="46" width="18.71"/>
  </cols>
  <sheetData>
    <row r="1" customFormat="false" ht="15" hidden="false" customHeight="false" outlineLevel="0" collapsed="false">
      <c r="A1" s="48"/>
      <c r="B1" s="49"/>
      <c r="C1" s="49"/>
      <c r="D1" s="49"/>
      <c r="E1" s="49"/>
      <c r="F1" s="49"/>
      <c r="G1" s="50"/>
    </row>
    <row r="2" customFormat="false" ht="15" hidden="false" customHeight="false" outlineLevel="0" collapsed="false">
      <c r="A2" s="48"/>
      <c r="B2" s="49"/>
      <c r="C2" s="49"/>
      <c r="D2" s="49"/>
      <c r="E2" s="49"/>
      <c r="F2" s="49"/>
      <c r="G2" s="51" t="s">
        <v>153</v>
      </c>
    </row>
    <row r="3" customFormat="false" ht="25.35" hidden="false" customHeight="true" outlineLevel="0" collapsed="false">
      <c r="A3" s="52" t="s">
        <v>154</v>
      </c>
      <c r="B3" s="52"/>
      <c r="C3" s="52"/>
      <c r="D3" s="52"/>
      <c r="E3" s="52"/>
      <c r="F3" s="52"/>
      <c r="G3" s="52"/>
    </row>
    <row r="4" customFormat="false" ht="15" hidden="false" customHeight="false" outlineLevel="0" collapsed="false">
      <c r="A4" s="53" t="s">
        <v>155</v>
      </c>
      <c r="B4" s="53"/>
      <c r="C4" s="53"/>
      <c r="D4" s="53"/>
      <c r="E4" s="53"/>
      <c r="F4" s="53"/>
      <c r="G4" s="53"/>
    </row>
    <row r="5" customFormat="false" ht="15" hidden="false" customHeight="false" outlineLevel="0" collapsed="false">
      <c r="A5" s="54"/>
      <c r="B5" s="54"/>
      <c r="C5" s="54"/>
      <c r="D5" s="54"/>
      <c r="E5" s="54"/>
      <c r="F5" s="54"/>
      <c r="G5" s="54"/>
      <c r="H5" s="55"/>
      <c r="I5" s="55"/>
      <c r="J5" s="55"/>
      <c r="K5" s="55"/>
      <c r="L5" s="55"/>
      <c r="M5" s="55"/>
      <c r="N5" s="55"/>
      <c r="O5" s="55"/>
    </row>
    <row r="6" customFormat="false" ht="31.5" hidden="false" customHeight="true" outlineLevel="0" collapsed="false"/>
    <row r="7" customFormat="false" ht="31.5" hidden="false" customHeight="true" outlineLevel="0" collapsed="false">
      <c r="A7" s="56" t="s">
        <v>2</v>
      </c>
      <c r="B7" s="56"/>
      <c r="C7" s="57" t="s">
        <v>156</v>
      </c>
      <c r="D7" s="57" t="s">
        <v>157</v>
      </c>
      <c r="E7" s="58" t="s">
        <v>158</v>
      </c>
      <c r="F7" s="58"/>
      <c r="G7" s="59" t="s">
        <v>159</v>
      </c>
    </row>
    <row r="8" customFormat="false" ht="31.5" hidden="false" customHeight="true" outlineLevel="0" collapsed="false">
      <c r="A8" s="56"/>
      <c r="B8" s="56"/>
      <c r="C8" s="57"/>
      <c r="D8" s="57"/>
      <c r="E8" s="57" t="s">
        <v>160</v>
      </c>
      <c r="F8" s="57" t="s">
        <v>161</v>
      </c>
      <c r="G8" s="59"/>
    </row>
    <row r="9" customFormat="false" ht="15" hidden="false" customHeight="true" outlineLevel="0" collapsed="false">
      <c r="A9" s="60" t="n">
        <v>64</v>
      </c>
      <c r="B9" s="60"/>
      <c r="C9" s="57" t="s">
        <v>20</v>
      </c>
      <c r="D9" s="57" t="s">
        <v>162</v>
      </c>
      <c r="E9" s="61" t="n">
        <f aca="false">E14+E19+E24+E29+E34+E39</f>
        <v>440816.8</v>
      </c>
      <c r="F9" s="61" t="n">
        <f aca="false">F14+F19+F24+F29+F34+F39</f>
        <v>436587.5</v>
      </c>
      <c r="G9" s="62" t="n">
        <f aca="false">F9/E9*100</f>
        <v>99.0405764934549</v>
      </c>
    </row>
    <row r="10" customFormat="false" ht="15" hidden="false" customHeight="false" outlineLevel="0" collapsed="false">
      <c r="A10" s="60"/>
      <c r="B10" s="60"/>
      <c r="C10" s="57"/>
      <c r="D10" s="63" t="s">
        <v>163</v>
      </c>
      <c r="E10" s="64"/>
      <c r="F10" s="64"/>
      <c r="G10" s="65"/>
      <c r="H10" s="66"/>
      <c r="I10" s="66"/>
    </row>
    <row r="11" customFormat="false" ht="15" hidden="false" customHeight="false" outlineLevel="0" collapsed="false">
      <c r="A11" s="60"/>
      <c r="B11" s="60"/>
      <c r="C11" s="57"/>
      <c r="D11" s="67" t="s">
        <v>164</v>
      </c>
      <c r="E11" s="64" t="n">
        <f aca="false">E16+E21+E26+E31+E36+E41</f>
        <v>122684.5</v>
      </c>
      <c r="F11" s="64" t="n">
        <f aca="false">F16+F21+F26+F31+F36+F41</f>
        <v>120140.2</v>
      </c>
      <c r="G11" s="62" t="n">
        <f aca="false">F11/E11*100</f>
        <v>97.9261438894074</v>
      </c>
    </row>
    <row r="12" customFormat="false" ht="23.85" hidden="false" customHeight="false" outlineLevel="0" collapsed="false">
      <c r="A12" s="60"/>
      <c r="B12" s="60"/>
      <c r="C12" s="57"/>
      <c r="D12" s="67" t="s">
        <v>165</v>
      </c>
      <c r="E12" s="64" t="n">
        <f aca="false">E17+E22+E27+E32+E37+E42</f>
        <v>318132.3</v>
      </c>
      <c r="F12" s="64" t="n">
        <f aca="false">F17+F22+F27+F32+F37+F42</f>
        <v>316447.2</v>
      </c>
      <c r="G12" s="62" t="n">
        <f aca="false">F12/E12*100</f>
        <v>99.4703147086919</v>
      </c>
    </row>
    <row r="13" customFormat="false" ht="23.85" hidden="false" customHeight="false" outlineLevel="0" collapsed="false">
      <c r="A13" s="60"/>
      <c r="B13" s="60"/>
      <c r="C13" s="57"/>
      <c r="D13" s="63" t="s">
        <v>166</v>
      </c>
      <c r="E13" s="64" t="n">
        <f aca="false">SUM(E18,E23,E28,E33,E38)</f>
        <v>0</v>
      </c>
      <c r="F13" s="64" t="n">
        <f aca="false">SUM(F18,F23,F28,F33,F38)</f>
        <v>0</v>
      </c>
      <c r="G13" s="62" t="e">
        <f aca="false">F13/E13*100</f>
        <v>#DIV/0!</v>
      </c>
    </row>
    <row r="14" customFormat="false" ht="15" hidden="false" customHeight="true" outlineLevel="0" collapsed="false">
      <c r="A14" s="60" t="n">
        <v>64</v>
      </c>
      <c r="B14" s="60" t="n">
        <v>1</v>
      </c>
      <c r="C14" s="68" t="s">
        <v>23</v>
      </c>
      <c r="D14" s="57" t="s">
        <v>162</v>
      </c>
      <c r="E14" s="61" t="n">
        <f aca="false">'форма 1 '!L8</f>
        <v>262547.8</v>
      </c>
      <c r="F14" s="61" t="n">
        <f aca="false">'форма 1 '!M8</f>
        <v>258391.9</v>
      </c>
      <c r="G14" s="62" t="n">
        <f aca="false">F14/E14*100</f>
        <v>98.4170882406937</v>
      </c>
    </row>
    <row r="15" customFormat="false" ht="15" hidden="false" customHeight="false" outlineLevel="0" collapsed="false">
      <c r="A15" s="60"/>
      <c r="B15" s="60"/>
      <c r="C15" s="68"/>
      <c r="D15" s="63" t="s">
        <v>163</v>
      </c>
      <c r="E15" s="30"/>
      <c r="F15" s="30"/>
      <c r="G15" s="62"/>
    </row>
    <row r="16" customFormat="false" ht="15" hidden="false" customHeight="false" outlineLevel="0" collapsed="false">
      <c r="A16" s="60"/>
      <c r="B16" s="60"/>
      <c r="C16" s="68"/>
      <c r="D16" s="67" t="s">
        <v>164</v>
      </c>
      <c r="E16" s="30" t="n">
        <v>27668.6</v>
      </c>
      <c r="F16" s="30" t="n">
        <v>25157.8</v>
      </c>
      <c r="G16" s="62" t="n">
        <f aca="false">F16/E16*100</f>
        <v>90.9254534020514</v>
      </c>
    </row>
    <row r="17" customFormat="false" ht="23.85" hidden="false" customHeight="false" outlineLevel="0" collapsed="false">
      <c r="A17" s="60"/>
      <c r="B17" s="60"/>
      <c r="C17" s="68"/>
      <c r="D17" s="67" t="s">
        <v>165</v>
      </c>
      <c r="E17" s="30" t="n">
        <v>235288.2</v>
      </c>
      <c r="F17" s="30" t="n">
        <v>233640.8</v>
      </c>
      <c r="G17" s="62" t="n">
        <f aca="false">F17/E17*100</f>
        <v>99.2998373909104</v>
      </c>
    </row>
    <row r="18" customFormat="false" ht="23.85" hidden="false" customHeight="false" outlineLevel="0" collapsed="false">
      <c r="A18" s="60"/>
      <c r="B18" s="60"/>
      <c r="C18" s="68"/>
      <c r="D18" s="63" t="s">
        <v>166</v>
      </c>
      <c r="E18" s="30" t="n">
        <v>0</v>
      </c>
      <c r="F18" s="30" t="n">
        <v>0</v>
      </c>
      <c r="G18" s="62" t="e">
        <f aca="false">F18/E18*100</f>
        <v>#DIV/0!</v>
      </c>
    </row>
    <row r="19" customFormat="false" ht="15" hidden="false" customHeight="true" outlineLevel="0" collapsed="false">
      <c r="A19" s="60" t="n">
        <v>64</v>
      </c>
      <c r="B19" s="60" t="n">
        <v>2</v>
      </c>
      <c r="C19" s="68" t="s">
        <v>66</v>
      </c>
      <c r="D19" s="57" t="s">
        <v>162</v>
      </c>
      <c r="E19" s="61" t="n">
        <f aca="false">'форма 1 '!L23</f>
        <v>114397.6</v>
      </c>
      <c r="F19" s="61" t="n">
        <f aca="false">'форма 1 '!M23</f>
        <v>114383.6</v>
      </c>
      <c r="G19" s="62" t="n">
        <f aca="false">F19/E19*100</f>
        <v>99.9877619810206</v>
      </c>
    </row>
    <row r="20" customFormat="false" ht="15" hidden="false" customHeight="false" outlineLevel="0" collapsed="false">
      <c r="A20" s="60"/>
      <c r="B20" s="60"/>
      <c r="C20" s="68"/>
      <c r="D20" s="63" t="s">
        <v>163</v>
      </c>
      <c r="E20" s="61"/>
      <c r="F20" s="61"/>
      <c r="G20" s="62"/>
    </row>
    <row r="21" customFormat="false" ht="15" hidden="false" customHeight="false" outlineLevel="0" collapsed="false">
      <c r="A21" s="60"/>
      <c r="B21" s="60"/>
      <c r="C21" s="68"/>
      <c r="D21" s="67" t="s">
        <v>164</v>
      </c>
      <c r="E21" s="30" t="n">
        <v>45925.4</v>
      </c>
      <c r="F21" s="30" t="n">
        <v>45913.6</v>
      </c>
      <c r="G21" s="62" t="n">
        <f aca="false">F21/E21*100</f>
        <v>99.974306157377</v>
      </c>
    </row>
    <row r="22" customFormat="false" ht="23.85" hidden="false" customHeight="false" outlineLevel="0" collapsed="false">
      <c r="A22" s="60"/>
      <c r="B22" s="60"/>
      <c r="C22" s="68"/>
      <c r="D22" s="67" t="s">
        <v>165</v>
      </c>
      <c r="E22" s="30" t="n">
        <v>68063.2</v>
      </c>
      <c r="F22" s="30" t="n">
        <v>68063.2</v>
      </c>
      <c r="G22" s="62" t="n">
        <f aca="false">F22/E22*100</f>
        <v>100</v>
      </c>
    </row>
    <row r="23" customFormat="false" ht="23.85" hidden="false" customHeight="false" outlineLevel="0" collapsed="false">
      <c r="A23" s="60"/>
      <c r="B23" s="60"/>
      <c r="C23" s="68"/>
      <c r="D23" s="63" t="s">
        <v>166</v>
      </c>
      <c r="E23" s="65" t="n">
        <v>0</v>
      </c>
      <c r="F23" s="65" t="n">
        <v>0</v>
      </c>
      <c r="G23" s="62" t="e">
        <f aca="false">F23/E23*100</f>
        <v>#DIV/0!</v>
      </c>
    </row>
    <row r="24" customFormat="false" ht="15" hidden="false" customHeight="true" outlineLevel="0" collapsed="false">
      <c r="A24" s="60" t="n">
        <v>64</v>
      </c>
      <c r="B24" s="60" t="n">
        <v>3</v>
      </c>
      <c r="C24" s="68" t="s">
        <v>81</v>
      </c>
      <c r="D24" s="57" t="s">
        <v>162</v>
      </c>
      <c r="E24" s="61" t="n">
        <f aca="false">'форма 1 '!L29</f>
        <v>26769.1</v>
      </c>
      <c r="F24" s="61" t="n">
        <f aca="false">'форма 1 '!M29</f>
        <v>26731.4</v>
      </c>
      <c r="G24" s="62" t="n">
        <f aca="false">F24/E24*100</f>
        <v>99.8591659786844</v>
      </c>
    </row>
    <row r="25" customFormat="false" ht="15" hidden="false" customHeight="false" outlineLevel="0" collapsed="false">
      <c r="A25" s="60"/>
      <c r="B25" s="60"/>
      <c r="C25" s="68"/>
      <c r="D25" s="63" t="s">
        <v>163</v>
      </c>
      <c r="E25" s="30"/>
      <c r="F25" s="30"/>
      <c r="G25" s="62"/>
    </row>
    <row r="26" customFormat="false" ht="15" hidden="false" customHeight="false" outlineLevel="0" collapsed="false">
      <c r="A26" s="60"/>
      <c r="B26" s="60"/>
      <c r="C26" s="68"/>
      <c r="D26" s="67" t="s">
        <v>164</v>
      </c>
      <c r="E26" s="30" t="n">
        <v>13586.1</v>
      </c>
      <c r="F26" s="30" t="n">
        <v>13586.1</v>
      </c>
      <c r="G26" s="62" t="n">
        <f aca="false">F26/E26*100</f>
        <v>100</v>
      </c>
    </row>
    <row r="27" customFormat="false" ht="23.85" hidden="false" customHeight="false" outlineLevel="0" collapsed="false">
      <c r="A27" s="60"/>
      <c r="B27" s="60"/>
      <c r="C27" s="68"/>
      <c r="D27" s="67" t="s">
        <v>165</v>
      </c>
      <c r="E27" s="30" t="n">
        <f aca="false">E24-E26</f>
        <v>13183</v>
      </c>
      <c r="F27" s="30" t="n">
        <f aca="false">F24-F26</f>
        <v>13145.3</v>
      </c>
      <c r="G27" s="62" t="n">
        <f aca="false">F27/E27*100</f>
        <v>99.7140256390806</v>
      </c>
    </row>
    <row r="28" customFormat="false" ht="23.85" hidden="false" customHeight="false" outlineLevel="0" collapsed="false">
      <c r="A28" s="60"/>
      <c r="B28" s="60"/>
      <c r="C28" s="68"/>
      <c r="D28" s="63" t="s">
        <v>166</v>
      </c>
      <c r="E28" s="30" t="n">
        <v>0</v>
      </c>
      <c r="F28" s="30" t="n">
        <v>0</v>
      </c>
      <c r="G28" s="62"/>
    </row>
    <row r="29" customFormat="false" ht="15" hidden="false" customHeight="true" outlineLevel="0" collapsed="false">
      <c r="A29" s="60" t="n">
        <v>64</v>
      </c>
      <c r="B29" s="60" t="n">
        <v>4</v>
      </c>
      <c r="C29" s="68" t="s">
        <v>96</v>
      </c>
      <c r="D29" s="57" t="s">
        <v>162</v>
      </c>
      <c r="E29" s="61" t="n">
        <f aca="false">'форма 1 '!L35</f>
        <v>35771.6</v>
      </c>
      <c r="F29" s="61" t="n">
        <f aca="false">'форма 1 '!M35</f>
        <v>35749.9</v>
      </c>
      <c r="G29" s="62" t="n">
        <f aca="false">F29/E29*100</f>
        <v>99.9393373514185</v>
      </c>
    </row>
    <row r="30" customFormat="false" ht="15" hidden="false" customHeight="false" outlineLevel="0" collapsed="false">
      <c r="A30" s="60"/>
      <c r="B30" s="60"/>
      <c r="C30" s="68"/>
      <c r="D30" s="63" t="s">
        <v>163</v>
      </c>
      <c r="E30" s="30"/>
      <c r="F30" s="30"/>
      <c r="G30" s="62"/>
    </row>
    <row r="31" customFormat="false" ht="15" hidden="false" customHeight="false" outlineLevel="0" collapsed="false">
      <c r="A31" s="60"/>
      <c r="B31" s="60"/>
      <c r="C31" s="68"/>
      <c r="D31" s="67" t="s">
        <v>164</v>
      </c>
      <c r="E31" s="30" t="n">
        <v>35504.4</v>
      </c>
      <c r="F31" s="30" t="n">
        <v>35482.7</v>
      </c>
      <c r="G31" s="62" t="n">
        <f aca="false">F31/E31*100</f>
        <v>99.9388808147723</v>
      </c>
    </row>
    <row r="32" customFormat="false" ht="23.85" hidden="false" customHeight="false" outlineLevel="0" collapsed="false">
      <c r="A32" s="60"/>
      <c r="B32" s="60"/>
      <c r="C32" s="68"/>
      <c r="D32" s="67" t="s">
        <v>165</v>
      </c>
      <c r="E32" s="30" t="n">
        <f aca="false">E29-E31</f>
        <v>267.199999999997</v>
      </c>
      <c r="F32" s="30" t="n">
        <f aca="false">F29-F31</f>
        <v>267.200000000004</v>
      </c>
      <c r="G32" s="62" t="n">
        <f aca="false">F32/E32*100</f>
        <v>100.000000000003</v>
      </c>
    </row>
    <row r="33" customFormat="false" ht="23.85" hidden="false" customHeight="false" outlineLevel="0" collapsed="false">
      <c r="A33" s="60"/>
      <c r="B33" s="60"/>
      <c r="C33" s="68"/>
      <c r="D33" s="63" t="s">
        <v>166</v>
      </c>
      <c r="E33" s="30" t="n">
        <v>0</v>
      </c>
      <c r="F33" s="30" t="n">
        <v>0</v>
      </c>
      <c r="G33" s="62" t="e">
        <f aca="false">F33/E33*100</f>
        <v>#DIV/0!</v>
      </c>
    </row>
    <row r="34" customFormat="false" ht="15" hidden="false" customHeight="true" outlineLevel="0" collapsed="false">
      <c r="A34" s="60" t="n">
        <v>64</v>
      </c>
      <c r="B34" s="60" t="n">
        <v>5</v>
      </c>
      <c r="C34" s="43" t="s">
        <v>145</v>
      </c>
      <c r="D34" s="57" t="s">
        <v>162</v>
      </c>
      <c r="E34" s="61" t="n">
        <f aca="false">'форма 1 '!L57</f>
        <v>684.2</v>
      </c>
      <c r="F34" s="61" t="n">
        <f aca="false">'форма 1 '!M57</f>
        <v>684.2</v>
      </c>
      <c r="G34" s="62" t="n">
        <f aca="false">F34/E34*100</f>
        <v>100</v>
      </c>
    </row>
    <row r="35" customFormat="false" ht="15" hidden="false" customHeight="false" outlineLevel="0" collapsed="false">
      <c r="A35" s="60"/>
      <c r="B35" s="60"/>
      <c r="C35" s="43"/>
      <c r="D35" s="63" t="s">
        <v>163</v>
      </c>
      <c r="E35" s="61"/>
      <c r="F35" s="61"/>
      <c r="G35" s="62"/>
    </row>
    <row r="36" customFormat="false" ht="15" hidden="false" customHeight="false" outlineLevel="0" collapsed="false">
      <c r="A36" s="60"/>
      <c r="B36" s="60"/>
      <c r="C36" s="43"/>
      <c r="D36" s="67" t="s">
        <v>164</v>
      </c>
      <c r="E36" s="30" t="n">
        <v>0</v>
      </c>
      <c r="F36" s="30" t="n">
        <v>0</v>
      </c>
      <c r="G36" s="62" t="e">
        <f aca="false">F36/E36*100</f>
        <v>#DIV/0!</v>
      </c>
    </row>
    <row r="37" customFormat="false" ht="23.85" hidden="false" customHeight="false" outlineLevel="0" collapsed="false">
      <c r="A37" s="60"/>
      <c r="B37" s="60"/>
      <c r="C37" s="43"/>
      <c r="D37" s="67" t="s">
        <v>165</v>
      </c>
      <c r="E37" s="65" t="n">
        <v>684.2</v>
      </c>
      <c r="F37" s="65" t="n">
        <v>684.2</v>
      </c>
      <c r="G37" s="62" t="n">
        <f aca="false">F37/E37*100</f>
        <v>100</v>
      </c>
    </row>
    <row r="38" customFormat="false" ht="23.85" hidden="false" customHeight="false" outlineLevel="0" collapsed="false">
      <c r="A38" s="60"/>
      <c r="B38" s="60"/>
      <c r="C38" s="43"/>
      <c r="D38" s="63" t="s">
        <v>166</v>
      </c>
      <c r="E38" s="30" t="n">
        <v>0</v>
      </c>
      <c r="F38" s="30" t="n">
        <v>0</v>
      </c>
      <c r="G38" s="62" t="e">
        <f aca="false">F38/E38*100</f>
        <v>#DIV/0!</v>
      </c>
    </row>
    <row r="39" customFormat="false" ht="15" hidden="false" customHeight="true" outlineLevel="0" collapsed="false">
      <c r="A39" s="60" t="n">
        <v>64</v>
      </c>
      <c r="B39" s="60" t="n">
        <v>6</v>
      </c>
      <c r="C39" s="68" t="s">
        <v>149</v>
      </c>
      <c r="D39" s="57" t="s">
        <v>162</v>
      </c>
      <c r="E39" s="61" t="n">
        <f aca="false">'форма 1 '!L59</f>
        <v>646.5</v>
      </c>
      <c r="F39" s="61" t="n">
        <f aca="false">'форма 1 '!M59</f>
        <v>646.5</v>
      </c>
      <c r="G39" s="62" t="n">
        <f aca="false">F39/E39*100</f>
        <v>100</v>
      </c>
    </row>
    <row r="40" customFormat="false" ht="15" hidden="false" customHeight="false" outlineLevel="0" collapsed="false">
      <c r="A40" s="60"/>
      <c r="B40" s="60"/>
      <c r="C40" s="68"/>
      <c r="D40" s="63" t="s">
        <v>163</v>
      </c>
      <c r="E40" s="61"/>
      <c r="F40" s="61"/>
      <c r="G40" s="62"/>
    </row>
    <row r="41" customFormat="false" ht="15" hidden="false" customHeight="false" outlineLevel="0" collapsed="false">
      <c r="A41" s="60"/>
      <c r="B41" s="60"/>
      <c r="C41" s="68"/>
      <c r="D41" s="67" t="s">
        <v>164</v>
      </c>
      <c r="E41" s="30" t="n">
        <v>0</v>
      </c>
      <c r="F41" s="30" t="n">
        <v>0</v>
      </c>
      <c r="G41" s="62" t="e">
        <f aca="false">F41/E41*100</f>
        <v>#DIV/0!</v>
      </c>
    </row>
    <row r="42" customFormat="false" ht="23.85" hidden="false" customHeight="false" outlineLevel="0" collapsed="false">
      <c r="A42" s="60"/>
      <c r="B42" s="60"/>
      <c r="C42" s="68"/>
      <c r="D42" s="67" t="s">
        <v>165</v>
      </c>
      <c r="E42" s="65" t="n">
        <v>646.5</v>
      </c>
      <c r="F42" s="65" t="n">
        <v>646.5</v>
      </c>
      <c r="G42" s="62" t="n">
        <f aca="false">F42/E42*100</f>
        <v>100</v>
      </c>
    </row>
    <row r="43" customFormat="false" ht="23.85" hidden="false" customHeight="false" outlineLevel="0" collapsed="false">
      <c r="A43" s="60"/>
      <c r="B43" s="60"/>
      <c r="C43" s="68"/>
      <c r="D43" s="63" t="s">
        <v>166</v>
      </c>
      <c r="E43" s="30" t="n">
        <v>0</v>
      </c>
      <c r="F43" s="30" t="n">
        <v>0</v>
      </c>
      <c r="G43" s="62" t="e">
        <f aca="false">F43/E43*100</f>
        <v>#DIV/0!</v>
      </c>
    </row>
  </sheetData>
  <mergeCells count="29">
    <mergeCell ref="A3:G3"/>
    <mergeCell ref="A4:G4"/>
    <mergeCell ref="A5:G5"/>
    <mergeCell ref="A7:B8"/>
    <mergeCell ref="C7:C8"/>
    <mergeCell ref="D7:D8"/>
    <mergeCell ref="E7:F7"/>
    <mergeCell ref="G7:G8"/>
    <mergeCell ref="A9:A13"/>
    <mergeCell ref="B9:B13"/>
    <mergeCell ref="C9:C13"/>
    <mergeCell ref="A14:A18"/>
    <mergeCell ref="B14:B18"/>
    <mergeCell ref="C14:C18"/>
    <mergeCell ref="A19:A23"/>
    <mergeCell ref="B19:B23"/>
    <mergeCell ref="C19:C23"/>
    <mergeCell ref="A24:A28"/>
    <mergeCell ref="B24:B28"/>
    <mergeCell ref="C24:C28"/>
    <mergeCell ref="A29:A33"/>
    <mergeCell ref="B29:B33"/>
    <mergeCell ref="C29:C33"/>
    <mergeCell ref="A34:A38"/>
    <mergeCell ref="B34:B38"/>
    <mergeCell ref="C34:C38"/>
    <mergeCell ref="A39:A43"/>
    <mergeCell ref="B39:B43"/>
    <mergeCell ref="C39:C4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1048576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F57" activeCellId="0" sqref="F57"/>
    </sheetView>
  </sheetViews>
  <sheetFormatPr defaultColWidth="9.1484375" defaultRowHeight="15" zeroHeight="false" outlineLevelRow="0" outlineLevelCol="0"/>
  <cols>
    <col collapsed="false" customWidth="true" hidden="false" outlineLevel="0" max="1" min="1" style="69" width="5.14"/>
    <col collapsed="false" customWidth="true" hidden="false" outlineLevel="0" max="3" min="2" style="69" width="5.29"/>
    <col collapsed="false" customWidth="true" hidden="false" outlineLevel="0" max="4" min="4" style="69" width="4.86"/>
    <col collapsed="false" customWidth="true" hidden="false" outlineLevel="0" max="5" min="5" style="70" width="45.71"/>
    <col collapsed="false" customWidth="true" hidden="false" outlineLevel="0" max="6" min="6" style="70" width="29.29"/>
    <col collapsed="false" customWidth="true" hidden="false" outlineLevel="0" max="7" min="7" style="71" width="12"/>
    <col collapsed="false" customWidth="true" hidden="false" outlineLevel="0" max="8" min="8" style="71" width="11.71"/>
    <col collapsed="false" customWidth="true" hidden="false" outlineLevel="0" max="9" min="9" style="72" width="35"/>
    <col collapsed="false" customWidth="true" hidden="false" outlineLevel="0" max="10" min="10" style="71" width="12.57"/>
    <col collapsed="false" customWidth="true" hidden="false" outlineLevel="0" max="11" min="11" style="70" width="14.71"/>
    <col collapsed="false" customWidth="true" hidden="false" outlineLevel="0" max="12" min="12" style="73" width="35.85"/>
    <col collapsed="false" customWidth="true" hidden="false" outlineLevel="0" max="13" min="13" style="73" width="19"/>
    <col collapsed="false" customWidth="true" hidden="false" outlineLevel="0" max="14" min="14" style="49" width="23.42"/>
    <col collapsed="false" customWidth="true" hidden="false" outlineLevel="0" max="15" min="15" style="49" width="15"/>
    <col collapsed="false" customWidth="false" hidden="false" outlineLevel="0" max="16384" min="16" style="49" width="9.14"/>
  </cols>
  <sheetData>
    <row r="1" customFormat="false" ht="15" hidden="false" customHeight="false" outlineLevel="0" collapsed="false">
      <c r="M1" s="74" t="s">
        <v>167</v>
      </c>
    </row>
    <row r="3" customFormat="false" ht="15" hidden="false" customHeight="true" outlineLevel="0" collapsed="false">
      <c r="A3" s="75" t="s">
        <v>168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customFormat="false" ht="15" hidden="false" customHeight="true" outlineLevel="0" collapsed="false">
      <c r="A4" s="76" t="s">
        <v>155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7"/>
      <c r="O4" s="77"/>
      <c r="P4" s="77"/>
    </row>
    <row r="5" customFormat="false" ht="15" hidden="false" customHeight="false" outlineLevel="0" collapsed="false">
      <c r="A5" s="78"/>
      <c r="B5" s="78"/>
      <c r="C5" s="78"/>
      <c r="D5" s="78"/>
      <c r="E5" s="79"/>
      <c r="F5" s="79"/>
      <c r="G5" s="79"/>
      <c r="H5" s="79"/>
      <c r="I5" s="80"/>
      <c r="J5" s="79"/>
      <c r="K5" s="79"/>
      <c r="L5" s="81"/>
      <c r="M5" s="81"/>
      <c r="N5" s="82"/>
      <c r="O5" s="82"/>
      <c r="P5" s="82"/>
    </row>
    <row r="7" s="49" customFormat="true" ht="89.25" hidden="false" customHeight="true" outlineLevel="0" collapsed="false">
      <c r="A7" s="83" t="s">
        <v>169</v>
      </c>
      <c r="B7" s="83"/>
      <c r="C7" s="83"/>
      <c r="D7" s="83"/>
      <c r="E7" s="84" t="s">
        <v>170</v>
      </c>
      <c r="F7" s="84" t="s">
        <v>4</v>
      </c>
      <c r="G7" s="85" t="s">
        <v>171</v>
      </c>
      <c r="H7" s="85" t="s">
        <v>172</v>
      </c>
      <c r="I7" s="84" t="s">
        <v>173</v>
      </c>
      <c r="J7" s="84"/>
      <c r="K7" s="85" t="s">
        <v>174</v>
      </c>
      <c r="L7" s="86" t="s">
        <v>175</v>
      </c>
    </row>
    <row r="8" s="49" customFormat="true" ht="48" hidden="false" customHeight="true" outlineLevel="0" collapsed="false">
      <c r="A8" s="83" t="s">
        <v>8</v>
      </c>
      <c r="B8" s="83" t="s">
        <v>9</v>
      </c>
      <c r="C8" s="87" t="s">
        <v>10</v>
      </c>
      <c r="D8" s="87" t="s">
        <v>11</v>
      </c>
      <c r="E8" s="84"/>
      <c r="F8" s="84"/>
      <c r="G8" s="85"/>
      <c r="H8" s="85"/>
      <c r="I8" s="88" t="s">
        <v>176</v>
      </c>
      <c r="J8" s="84" t="s">
        <v>177</v>
      </c>
      <c r="K8" s="87"/>
      <c r="L8" s="33"/>
    </row>
    <row r="9" s="71" customFormat="true" ht="15" hidden="false" customHeight="false" outlineLevel="0" collapsed="false">
      <c r="A9" s="89" t="s">
        <v>178</v>
      </c>
      <c r="B9" s="89" t="s">
        <v>179</v>
      </c>
      <c r="C9" s="90" t="n">
        <v>3</v>
      </c>
      <c r="D9" s="90" t="n">
        <v>4</v>
      </c>
      <c r="E9" s="90" t="n">
        <v>5</v>
      </c>
      <c r="F9" s="90" t="n">
        <v>6</v>
      </c>
      <c r="G9" s="90" t="n">
        <v>8</v>
      </c>
      <c r="H9" s="90" t="n">
        <v>9</v>
      </c>
      <c r="I9" s="90" t="n">
        <v>10</v>
      </c>
      <c r="J9" s="90" t="n">
        <v>11</v>
      </c>
      <c r="K9" s="90" t="n">
        <v>12</v>
      </c>
      <c r="L9" s="91" t="n">
        <v>13</v>
      </c>
    </row>
    <row r="10" s="49" customFormat="true" ht="15.75" hidden="false" customHeight="true" outlineLevel="0" collapsed="false">
      <c r="A10" s="92" t="s">
        <v>178</v>
      </c>
      <c r="B10" s="92"/>
      <c r="C10" s="87"/>
      <c r="D10" s="87"/>
      <c r="E10" s="84" t="s">
        <v>180</v>
      </c>
      <c r="F10" s="84"/>
      <c r="G10" s="84"/>
      <c r="H10" s="84"/>
      <c r="I10" s="84"/>
      <c r="J10" s="84"/>
      <c r="K10" s="84"/>
      <c r="L10" s="84"/>
    </row>
    <row r="11" s="49" customFormat="true" ht="42" hidden="false" customHeight="true" outlineLevel="0" collapsed="false">
      <c r="A11" s="92"/>
      <c r="B11" s="92"/>
      <c r="C11" s="93" t="n">
        <v>1</v>
      </c>
      <c r="D11" s="87" t="n">
        <v>1</v>
      </c>
      <c r="E11" s="94" t="str">
        <f aca="false">'форма 1 '!E9</f>
        <v>Реализация образовательных программ начального, основного и среднего общего образования, адаптированных образовательных программ</v>
      </c>
      <c r="F11" s="87" t="s">
        <v>181</v>
      </c>
      <c r="G11" s="84" t="n">
        <v>2023</v>
      </c>
      <c r="H11" s="84"/>
      <c r="I11" s="88" t="s">
        <v>182</v>
      </c>
      <c r="J11" s="93" t="n">
        <v>960</v>
      </c>
      <c r="K11" s="87" t="n">
        <v>961</v>
      </c>
      <c r="L11" s="95"/>
    </row>
    <row r="12" s="49" customFormat="true" ht="49.25" hidden="false" customHeight="true" outlineLevel="0" collapsed="false">
      <c r="A12" s="92"/>
      <c r="B12" s="92"/>
      <c r="C12" s="93" t="n">
        <v>1</v>
      </c>
      <c r="D12" s="87" t="n">
        <v>2</v>
      </c>
      <c r="E12" s="94" t="str">
        <f aca="false">'форма 1 '!E10</f>
        <v>Организация подвоза обучающихся детей из населенных пунктов района к общеобразовательным учреждениям</v>
      </c>
      <c r="F12" s="87" t="s">
        <v>181</v>
      </c>
      <c r="G12" s="84" t="n">
        <v>2023</v>
      </c>
      <c r="H12" s="84"/>
      <c r="I12" s="88" t="s">
        <v>183</v>
      </c>
      <c r="J12" s="93" t="n">
        <v>2</v>
      </c>
      <c r="K12" s="87" t="n">
        <v>2</v>
      </c>
      <c r="L12" s="33"/>
    </row>
    <row r="13" s="49" customFormat="true" ht="102.95" hidden="false" customHeight="true" outlineLevel="0" collapsed="false">
      <c r="A13" s="92"/>
      <c r="B13" s="92"/>
      <c r="C13" s="93" t="n">
        <v>1</v>
      </c>
      <c r="D13" s="87" t="n">
        <v>3</v>
      </c>
      <c r="E13" s="87" t="str">
        <f aca="false">'форма 1 '!E11</f>
        <v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v>
      </c>
      <c r="F13" s="87" t="s">
        <v>181</v>
      </c>
      <c r="G13" s="84" t="n">
        <v>2023</v>
      </c>
      <c r="H13" s="84"/>
      <c r="I13" s="88" t="s">
        <v>184</v>
      </c>
      <c r="J13" s="93" t="n">
        <v>960</v>
      </c>
      <c r="K13" s="87" t="n">
        <v>961</v>
      </c>
      <c r="L13" s="33"/>
    </row>
    <row r="14" s="49" customFormat="true" ht="123.1" hidden="false" customHeight="true" outlineLevel="0" collapsed="false">
      <c r="A14" s="92"/>
      <c r="B14" s="92"/>
      <c r="C14" s="84" t="n">
        <v>1</v>
      </c>
      <c r="D14" s="84" t="n">
        <v>4</v>
      </c>
      <c r="E14" s="94" t="str">
        <f aca="false">'форма 1 '!E12</f>
        <v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"О дополнительных мерах социальной поддержки многодетных семей"</v>
      </c>
      <c r="F14" s="87" t="s">
        <v>181</v>
      </c>
      <c r="G14" s="84" t="n">
        <v>2023</v>
      </c>
      <c r="H14" s="84"/>
      <c r="I14" s="88" t="s">
        <v>185</v>
      </c>
      <c r="J14" s="93" t="n">
        <v>100</v>
      </c>
      <c r="K14" s="87" t="n">
        <v>100</v>
      </c>
      <c r="L14" s="96"/>
    </row>
    <row r="15" s="49" customFormat="true" ht="89.25" hidden="false" customHeight="true" outlineLevel="0" collapsed="false">
      <c r="A15" s="92"/>
      <c r="B15" s="92"/>
      <c r="C15" s="93" t="n">
        <v>1</v>
      </c>
      <c r="D15" s="87" t="n">
        <v>5</v>
      </c>
      <c r="E15" s="94" t="str">
        <f aca="false">'форма 1 '!E13</f>
        <v>Достижение целевых показателей по плану мероприятий ( "дорожной карте") "Изменения в сфере образования в Томской области", в части повышения заработной платы педагогических работников муниципальных общеобразовательных организаций</v>
      </c>
      <c r="F15" s="87" t="s">
        <v>181</v>
      </c>
      <c r="G15" s="84" t="n">
        <v>2023</v>
      </c>
      <c r="H15" s="84"/>
      <c r="I15" s="88" t="s">
        <v>186</v>
      </c>
      <c r="J15" s="97" t="s">
        <v>187</v>
      </c>
      <c r="K15" s="98" t="s">
        <v>188</v>
      </c>
      <c r="L15" s="33"/>
    </row>
    <row r="16" s="49" customFormat="true" ht="38.8" hidden="false" customHeight="true" outlineLevel="0" collapsed="false">
      <c r="A16" s="92"/>
      <c r="B16" s="92"/>
      <c r="C16" s="93" t="n">
        <v>1</v>
      </c>
      <c r="D16" s="87" t="n">
        <v>6</v>
      </c>
      <c r="E16" s="94" t="str">
        <f aca="false">'форма 1 '!E14</f>
        <v>Ежемесячная стипендия Губернатора Томской области молодым учителям муниципальных образовательных организаций Томской области</v>
      </c>
      <c r="F16" s="87" t="s">
        <v>181</v>
      </c>
      <c r="G16" s="84" t="n">
        <v>2023</v>
      </c>
      <c r="H16" s="84"/>
      <c r="I16" s="88" t="s">
        <v>189</v>
      </c>
      <c r="J16" s="93" t="n">
        <v>2</v>
      </c>
      <c r="K16" s="99" t="n">
        <v>4</v>
      </c>
      <c r="L16" s="100"/>
    </row>
    <row r="17" s="49" customFormat="true" ht="49.95" hidden="false" customHeight="true" outlineLevel="0" collapsed="false">
      <c r="A17" s="92"/>
      <c r="B17" s="92"/>
      <c r="C17" s="93" t="n">
        <v>1</v>
      </c>
      <c r="D17" s="87" t="n">
        <v>7</v>
      </c>
      <c r="E17" s="94" t="str">
        <f aca="false">'форма 1 '!E15</f>
        <v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v>
      </c>
      <c r="F17" s="84" t="s">
        <v>181</v>
      </c>
      <c r="G17" s="84" t="n">
        <v>2023</v>
      </c>
      <c r="H17" s="84"/>
      <c r="I17" s="88" t="s">
        <v>190</v>
      </c>
      <c r="J17" s="93" t="n">
        <v>2</v>
      </c>
      <c r="K17" s="87" t="n">
        <v>4</v>
      </c>
      <c r="L17" s="33"/>
    </row>
    <row r="18" s="49" customFormat="true" ht="40.5" hidden="false" customHeight="true" outlineLevel="0" collapsed="false">
      <c r="A18" s="92"/>
      <c r="B18" s="92"/>
      <c r="C18" s="93"/>
      <c r="D18" s="87" t="n">
        <v>8</v>
      </c>
      <c r="E18" s="32" t="s">
        <v>49</v>
      </c>
      <c r="F18" s="84" t="s">
        <v>181</v>
      </c>
      <c r="G18" s="84"/>
      <c r="H18" s="84"/>
      <c r="I18" s="88" t="s">
        <v>191</v>
      </c>
      <c r="J18" s="93" t="n">
        <v>2</v>
      </c>
      <c r="K18" s="87" t="n">
        <v>0</v>
      </c>
      <c r="L18" s="33"/>
    </row>
    <row r="19" s="49" customFormat="true" ht="131.3" hidden="false" customHeight="true" outlineLevel="0" collapsed="false">
      <c r="A19" s="92"/>
      <c r="B19" s="92"/>
      <c r="C19" s="93" t="n">
        <v>1</v>
      </c>
      <c r="D19" s="87" t="n">
        <v>9</v>
      </c>
      <c r="E19" s="94" t="str">
        <f aca="false">'форма 1 '!E17</f>
        <v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питанием.</v>
      </c>
      <c r="F19" s="87" t="s">
        <v>181</v>
      </c>
      <c r="G19" s="84" t="n">
        <v>2023</v>
      </c>
      <c r="H19" s="84"/>
      <c r="I19" s="88" t="s">
        <v>192</v>
      </c>
      <c r="J19" s="93" t="n">
        <v>100</v>
      </c>
      <c r="K19" s="87" t="n">
        <v>100</v>
      </c>
      <c r="L19" s="33"/>
    </row>
    <row r="20" s="49" customFormat="true" ht="85.05" hidden="false" customHeight="true" outlineLevel="0" collapsed="false">
      <c r="A20" s="92"/>
      <c r="B20" s="92"/>
      <c r="C20" s="101" t="n">
        <v>1</v>
      </c>
      <c r="D20" s="101" t="n">
        <v>10</v>
      </c>
      <c r="E20" s="94" t="str">
        <f aca="false">'форма 1 '!E18</f>
        <v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v>
      </c>
      <c r="F20" s="87" t="s">
        <v>181</v>
      </c>
      <c r="G20" s="84" t="n">
        <v>2023</v>
      </c>
      <c r="H20" s="87"/>
      <c r="I20" s="88" t="s">
        <v>193</v>
      </c>
      <c r="J20" s="93" t="n">
        <v>100</v>
      </c>
      <c r="K20" s="87" t="n">
        <v>100</v>
      </c>
      <c r="L20" s="33"/>
    </row>
    <row r="21" s="49" customFormat="true" ht="61.9" hidden="false" customHeight="true" outlineLevel="0" collapsed="false">
      <c r="A21" s="92"/>
      <c r="B21" s="92"/>
      <c r="C21" s="101" t="n">
        <v>1</v>
      </c>
      <c r="D21" s="101" t="n">
        <v>11</v>
      </c>
      <c r="E21" s="35" t="s">
        <v>57</v>
      </c>
      <c r="F21" s="87" t="s">
        <v>181</v>
      </c>
      <c r="G21" s="84"/>
      <c r="H21" s="87"/>
      <c r="I21" s="88" t="s">
        <v>194</v>
      </c>
      <c r="J21" s="93" t="n">
        <v>100</v>
      </c>
      <c r="K21" s="87" t="n">
        <v>100</v>
      </c>
      <c r="L21" s="33"/>
    </row>
    <row r="22" s="49" customFormat="true" ht="105.2" hidden="false" customHeight="true" outlineLevel="0" collapsed="false">
      <c r="A22" s="92"/>
      <c r="B22" s="92"/>
      <c r="C22" s="93" t="n">
        <v>1</v>
      </c>
      <c r="D22" s="87" t="n">
        <v>12</v>
      </c>
      <c r="E22" s="94" t="str">
        <f aca="false">'форма 1 '!E21</f>
        <v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F22" s="87" t="s">
        <v>181</v>
      </c>
      <c r="G22" s="84" t="n">
        <v>2023</v>
      </c>
      <c r="H22" s="87"/>
      <c r="I22" s="88" t="s">
        <v>195</v>
      </c>
      <c r="J22" s="93" t="n">
        <v>100</v>
      </c>
      <c r="K22" s="87" t="n">
        <v>100</v>
      </c>
      <c r="L22" s="33"/>
    </row>
    <row r="23" s="49" customFormat="true" ht="107.25" hidden="false" customHeight="true" outlineLevel="0" collapsed="false">
      <c r="A23" s="92"/>
      <c r="B23" s="92"/>
      <c r="C23" s="93" t="n">
        <v>1</v>
      </c>
      <c r="D23" s="87" t="n">
        <v>13</v>
      </c>
      <c r="E23" s="94" t="str">
        <f aca="false">'форма 1 '!E22</f>
        <v>Организация беплатного горячего питания обучающихся, получающих начальное общее образование в муниципальных общеобразовательных учреждениях</v>
      </c>
      <c r="F23" s="87" t="s">
        <v>181</v>
      </c>
      <c r="G23" s="84" t="n">
        <v>2023</v>
      </c>
      <c r="H23" s="84"/>
      <c r="I23" s="88" t="s">
        <v>196</v>
      </c>
      <c r="J23" s="93" t="n">
        <v>100</v>
      </c>
      <c r="K23" s="87" t="n">
        <v>100</v>
      </c>
      <c r="L23" s="33"/>
    </row>
    <row r="24" s="49" customFormat="true" ht="15.75" hidden="false" customHeight="true" outlineLevel="0" collapsed="false">
      <c r="A24" s="92" t="s">
        <v>179</v>
      </c>
      <c r="B24" s="92"/>
      <c r="C24" s="87"/>
      <c r="D24" s="87"/>
      <c r="E24" s="84" t="s">
        <v>197</v>
      </c>
      <c r="F24" s="84"/>
      <c r="G24" s="84"/>
      <c r="H24" s="84"/>
      <c r="I24" s="84"/>
      <c r="J24" s="84"/>
      <c r="K24" s="84"/>
      <c r="L24" s="84"/>
    </row>
    <row r="25" s="49" customFormat="true" ht="117" hidden="false" customHeight="true" outlineLevel="0" collapsed="false">
      <c r="A25" s="92"/>
      <c r="B25" s="92"/>
      <c r="C25" s="93" t="n">
        <v>2</v>
      </c>
      <c r="D25" s="87" t="n">
        <v>1</v>
      </c>
      <c r="E25" s="94" t="str">
        <f aca="false">'форма 1 '!E24</f>
        <v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питанием.</v>
      </c>
      <c r="F25" s="87" t="s">
        <v>181</v>
      </c>
      <c r="G25" s="84" t="n">
        <v>2023</v>
      </c>
      <c r="H25" s="84"/>
      <c r="I25" s="88" t="s">
        <v>198</v>
      </c>
      <c r="J25" s="93" t="n">
        <v>100</v>
      </c>
      <c r="K25" s="87" t="n">
        <v>100</v>
      </c>
      <c r="L25" s="100"/>
    </row>
    <row r="26" s="49" customFormat="true" ht="45.75" hidden="false" customHeight="true" outlineLevel="0" collapsed="false">
      <c r="A26" s="92"/>
      <c r="B26" s="92"/>
      <c r="C26" s="93" t="n">
        <v>2</v>
      </c>
      <c r="D26" s="87" t="n">
        <v>2</v>
      </c>
      <c r="E26" s="94" t="str">
        <f aca="false">'форма 1 '!E25</f>
        <v>Реализация образовательных программ дошкольного образования</v>
      </c>
      <c r="F26" s="87" t="s">
        <v>181</v>
      </c>
      <c r="G26" s="84" t="n">
        <v>2023</v>
      </c>
      <c r="H26" s="84"/>
      <c r="I26" s="88" t="s">
        <v>199</v>
      </c>
      <c r="J26" s="93" t="n">
        <v>330</v>
      </c>
      <c r="K26" s="102" t="n">
        <v>340</v>
      </c>
      <c r="L26" s="95"/>
    </row>
    <row r="27" s="49" customFormat="true" ht="65.25" hidden="false" customHeight="true" outlineLevel="0" collapsed="false">
      <c r="A27" s="92"/>
      <c r="B27" s="92"/>
      <c r="C27" s="93" t="n">
        <v>2</v>
      </c>
      <c r="D27" s="87" t="n">
        <v>3</v>
      </c>
      <c r="E27" s="94" t="str">
        <f aca="false">'форма 1 '!E26</f>
        <v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v>
      </c>
      <c r="F27" s="87" t="s">
        <v>181</v>
      </c>
      <c r="G27" s="84" t="n">
        <v>2023</v>
      </c>
      <c r="H27" s="84"/>
      <c r="I27" s="88" t="s">
        <v>200</v>
      </c>
      <c r="J27" s="93" t="n">
        <v>330</v>
      </c>
      <c r="K27" s="102" t="n">
        <v>340</v>
      </c>
      <c r="L27" s="95"/>
    </row>
    <row r="28" s="49" customFormat="true" ht="173.1" hidden="false" customHeight="true" outlineLevel="0" collapsed="false">
      <c r="A28" s="92"/>
      <c r="B28" s="92"/>
      <c r="C28" s="93" t="n">
        <v>2</v>
      </c>
      <c r="D28" s="87" t="n">
        <v>4</v>
      </c>
      <c r="E28" s="87" t="str">
        <f aca="false">'форма 1 '!E27</f>
        <v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т.ч. в дошкольных образовательных организациях и общеобразовательных организациях.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v>
      </c>
      <c r="F28" s="87" t="s">
        <v>181</v>
      </c>
      <c r="G28" s="84" t="n">
        <v>2023</v>
      </c>
      <c r="H28" s="84"/>
      <c r="I28" s="88" t="s">
        <v>201</v>
      </c>
      <c r="J28" s="93" t="n">
        <v>1</v>
      </c>
      <c r="K28" s="87" t="n">
        <v>1</v>
      </c>
      <c r="L28" s="33"/>
    </row>
    <row r="29" s="49" customFormat="true" ht="86.25" hidden="false" customHeight="true" outlineLevel="0" collapsed="false">
      <c r="A29" s="92"/>
      <c r="B29" s="92"/>
      <c r="C29" s="93" t="n">
        <v>2</v>
      </c>
      <c r="D29" s="87" t="n">
        <v>5</v>
      </c>
      <c r="E29" s="94" t="str">
        <f aca="false">'форма 1 '!E28</f>
        <v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v>
      </c>
      <c r="F29" s="87" t="s">
        <v>181</v>
      </c>
      <c r="G29" s="84" t="n">
        <v>2023</v>
      </c>
      <c r="H29" s="84"/>
      <c r="I29" s="88" t="s">
        <v>186</v>
      </c>
      <c r="J29" s="97" t="s">
        <v>202</v>
      </c>
      <c r="K29" s="97" t="s">
        <v>203</v>
      </c>
      <c r="L29" s="33"/>
    </row>
    <row r="30" s="49" customFormat="true" ht="15" hidden="false" customHeight="false" outlineLevel="0" collapsed="false">
      <c r="A30" s="92" t="s">
        <v>204</v>
      </c>
      <c r="B30" s="92"/>
      <c r="C30" s="103"/>
      <c r="D30" s="103"/>
      <c r="E30" s="104" t="s">
        <v>205</v>
      </c>
      <c r="F30" s="104"/>
      <c r="G30" s="104"/>
      <c r="H30" s="104"/>
      <c r="I30" s="104"/>
      <c r="J30" s="104"/>
      <c r="K30" s="104"/>
      <c r="L30" s="104"/>
    </row>
    <row r="31" s="49" customFormat="true" ht="56.25" hidden="false" customHeight="true" outlineLevel="0" collapsed="false">
      <c r="A31" s="92"/>
      <c r="B31" s="92"/>
      <c r="C31" s="93" t="n">
        <v>3</v>
      </c>
      <c r="D31" s="87" t="n">
        <v>1</v>
      </c>
      <c r="E31" s="94" t="str">
        <f aca="false">'форма 1 '!E30</f>
        <v>Реализация дополнительных общеобразовательных программ</v>
      </c>
      <c r="F31" s="84" t="s">
        <v>181</v>
      </c>
      <c r="G31" s="84" t="n">
        <v>2023</v>
      </c>
      <c r="H31" s="84"/>
      <c r="I31" s="88" t="s">
        <v>206</v>
      </c>
      <c r="J31" s="93" t="n">
        <v>391</v>
      </c>
      <c r="K31" s="87" t="n">
        <v>404</v>
      </c>
      <c r="L31" s="95"/>
    </row>
    <row r="32" s="49" customFormat="true" ht="43.5" hidden="false" customHeight="true" outlineLevel="0" collapsed="false">
      <c r="A32" s="92"/>
      <c r="B32" s="92"/>
      <c r="C32" s="93" t="n">
        <v>3</v>
      </c>
      <c r="D32" s="87" t="n">
        <v>2</v>
      </c>
      <c r="E32" s="94" t="str">
        <f aca="false">'форма 1 '!E31</f>
        <v>Обеспечение затрат, связанных с реализацией проекта по обеспечению системы персонифицированного финансирования дополнительного образования детей</v>
      </c>
      <c r="F32" s="87" t="s">
        <v>181</v>
      </c>
      <c r="G32" s="84" t="n">
        <v>2023</v>
      </c>
      <c r="H32" s="84"/>
      <c r="I32" s="88" t="s">
        <v>207</v>
      </c>
      <c r="J32" s="93" t="n">
        <v>4</v>
      </c>
      <c r="K32" s="87" t="n">
        <v>4</v>
      </c>
      <c r="L32" s="33"/>
    </row>
    <row r="33" s="49" customFormat="true" ht="75" hidden="false" customHeight="true" outlineLevel="0" collapsed="false">
      <c r="A33" s="92"/>
      <c r="B33" s="92"/>
      <c r="C33" s="93" t="n">
        <v>3</v>
      </c>
      <c r="D33" s="87" t="n">
        <v>3</v>
      </c>
      <c r="E33" s="87" t="s">
        <v>89</v>
      </c>
      <c r="F33" s="87" t="s">
        <v>181</v>
      </c>
      <c r="G33" s="84" t="n">
        <v>2023</v>
      </c>
      <c r="H33" s="84"/>
      <c r="I33" s="88" t="s">
        <v>208</v>
      </c>
      <c r="J33" s="93" t="n">
        <v>100</v>
      </c>
      <c r="K33" s="87" t="n">
        <v>100</v>
      </c>
      <c r="L33" s="33"/>
    </row>
    <row r="34" s="49" customFormat="true" ht="75" hidden="false" customHeight="true" outlineLevel="0" collapsed="false">
      <c r="A34" s="92"/>
      <c r="B34" s="92"/>
      <c r="C34" s="93" t="n">
        <v>3</v>
      </c>
      <c r="D34" s="87" t="n">
        <v>4</v>
      </c>
      <c r="E34" s="94" t="str">
        <f aca="false">'форма 1 '!E34</f>
        <v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v>
      </c>
      <c r="F34" s="87" t="s">
        <v>181</v>
      </c>
      <c r="G34" s="84" t="n">
        <v>2023</v>
      </c>
      <c r="H34" s="84"/>
      <c r="I34" s="88" t="s">
        <v>186</v>
      </c>
      <c r="J34" s="97" t="s">
        <v>209</v>
      </c>
      <c r="K34" s="98" t="s">
        <v>210</v>
      </c>
      <c r="L34" s="33"/>
    </row>
    <row r="35" s="49" customFormat="true" ht="15.75" hidden="false" customHeight="true" outlineLevel="0" collapsed="false">
      <c r="A35" s="92" t="s">
        <v>211</v>
      </c>
      <c r="B35" s="92"/>
      <c r="C35" s="87"/>
      <c r="D35" s="87"/>
      <c r="E35" s="84" t="s">
        <v>212</v>
      </c>
      <c r="F35" s="84"/>
      <c r="G35" s="84"/>
      <c r="H35" s="84"/>
      <c r="I35" s="84"/>
      <c r="J35" s="84"/>
      <c r="K35" s="84"/>
      <c r="L35" s="84"/>
    </row>
    <row r="36" s="49" customFormat="true" ht="32.25" hidden="false" customHeight="true" outlineLevel="0" collapsed="false">
      <c r="A36" s="92"/>
      <c r="B36" s="92"/>
      <c r="C36" s="93" t="n">
        <v>4</v>
      </c>
      <c r="D36" s="87" t="n">
        <v>1</v>
      </c>
      <c r="E36" s="87" t="s">
        <v>99</v>
      </c>
      <c r="F36" s="87" t="s">
        <v>181</v>
      </c>
      <c r="G36" s="84" t="n">
        <v>2023</v>
      </c>
      <c r="H36" s="84"/>
      <c r="I36" s="88" t="s">
        <v>213</v>
      </c>
      <c r="J36" s="93" t="n">
        <v>9</v>
      </c>
      <c r="K36" s="102" t="n">
        <v>17.6</v>
      </c>
      <c r="L36" s="33"/>
    </row>
    <row r="37" s="49" customFormat="true" ht="58.5" hidden="false" customHeight="true" outlineLevel="0" collapsed="false">
      <c r="A37" s="92"/>
      <c r="B37" s="92"/>
      <c r="C37" s="93" t="n">
        <v>4</v>
      </c>
      <c r="D37" s="87" t="n">
        <v>2</v>
      </c>
      <c r="E37" s="87" t="s">
        <v>102</v>
      </c>
      <c r="F37" s="87" t="s">
        <v>181</v>
      </c>
      <c r="G37" s="84" t="n">
        <v>2023</v>
      </c>
      <c r="H37" s="84"/>
      <c r="I37" s="88" t="s">
        <v>214</v>
      </c>
      <c r="J37" s="93" t="n">
        <v>10</v>
      </c>
      <c r="K37" s="102" t="n">
        <v>14.8</v>
      </c>
      <c r="L37" s="33"/>
    </row>
    <row r="38" s="49" customFormat="true" ht="65.25" hidden="false" customHeight="true" outlineLevel="0" collapsed="false">
      <c r="A38" s="92"/>
      <c r="B38" s="92"/>
      <c r="C38" s="93" t="n">
        <v>4</v>
      </c>
      <c r="D38" s="87" t="n">
        <v>3</v>
      </c>
      <c r="E38" s="87" t="s">
        <v>105</v>
      </c>
      <c r="F38" s="87" t="s">
        <v>181</v>
      </c>
      <c r="G38" s="84" t="n">
        <v>2023</v>
      </c>
      <c r="H38" s="84"/>
      <c r="I38" s="88" t="s">
        <v>215</v>
      </c>
      <c r="J38" s="93" t="n">
        <v>2</v>
      </c>
      <c r="K38" s="102" t="n">
        <v>13.8</v>
      </c>
      <c r="L38" s="33"/>
    </row>
    <row r="39" s="49" customFormat="true" ht="69" hidden="false" customHeight="true" outlineLevel="0" collapsed="false">
      <c r="A39" s="92"/>
      <c r="B39" s="92"/>
      <c r="C39" s="93" t="n">
        <v>4</v>
      </c>
      <c r="D39" s="87" t="n">
        <v>4</v>
      </c>
      <c r="E39" s="87" t="s">
        <v>108</v>
      </c>
      <c r="F39" s="87" t="s">
        <v>181</v>
      </c>
      <c r="G39" s="84" t="n">
        <v>2023</v>
      </c>
      <c r="H39" s="84"/>
      <c r="I39" s="88" t="s">
        <v>216</v>
      </c>
      <c r="J39" s="93" t="n">
        <v>3</v>
      </c>
      <c r="K39" s="102" t="n">
        <v>3</v>
      </c>
      <c r="L39" s="105"/>
    </row>
    <row r="40" s="49" customFormat="true" ht="39" hidden="false" customHeight="true" outlineLevel="0" collapsed="false">
      <c r="A40" s="92"/>
      <c r="B40" s="92"/>
      <c r="C40" s="93" t="n">
        <v>4</v>
      </c>
      <c r="D40" s="87" t="n">
        <v>5</v>
      </c>
      <c r="E40" s="87" t="s">
        <v>110</v>
      </c>
      <c r="F40" s="87" t="s">
        <v>181</v>
      </c>
      <c r="G40" s="84" t="n">
        <v>2023</v>
      </c>
      <c r="H40" s="84"/>
      <c r="I40" s="88" t="s">
        <v>217</v>
      </c>
      <c r="J40" s="93" t="n">
        <v>1</v>
      </c>
      <c r="K40" s="87" t="n">
        <v>1</v>
      </c>
      <c r="L40" s="33"/>
    </row>
    <row r="41" s="49" customFormat="true" ht="39" hidden="false" customHeight="true" outlineLevel="0" collapsed="false">
      <c r="A41" s="92"/>
      <c r="B41" s="92"/>
      <c r="C41" s="93" t="n">
        <v>4</v>
      </c>
      <c r="D41" s="87" t="n">
        <v>6</v>
      </c>
      <c r="E41" s="87" t="s">
        <v>113</v>
      </c>
      <c r="F41" s="87" t="s">
        <v>181</v>
      </c>
      <c r="G41" s="84" t="n">
        <v>2023</v>
      </c>
      <c r="H41" s="84"/>
      <c r="I41" s="88" t="s">
        <v>218</v>
      </c>
      <c r="J41" s="93" t="n">
        <v>100</v>
      </c>
      <c r="K41" s="87" t="n">
        <v>100</v>
      </c>
      <c r="L41" s="33"/>
    </row>
    <row r="42" s="49" customFormat="true" ht="48.75" hidden="false" customHeight="true" outlineLevel="0" collapsed="false">
      <c r="A42" s="92"/>
      <c r="B42" s="92"/>
      <c r="C42" s="93" t="n">
        <v>4</v>
      </c>
      <c r="D42" s="87" t="n">
        <v>7</v>
      </c>
      <c r="E42" s="87" t="s">
        <v>116</v>
      </c>
      <c r="F42" s="87" t="s">
        <v>181</v>
      </c>
      <c r="G42" s="84" t="n">
        <v>2023</v>
      </c>
      <c r="H42" s="84"/>
      <c r="I42" s="88" t="s">
        <v>219</v>
      </c>
      <c r="J42" s="93" t="n">
        <v>12</v>
      </c>
      <c r="K42" s="87" t="n">
        <v>12</v>
      </c>
      <c r="L42" s="33"/>
    </row>
    <row r="43" s="49" customFormat="true" ht="59.25" hidden="false" customHeight="true" outlineLevel="0" collapsed="false">
      <c r="A43" s="92"/>
      <c r="B43" s="92"/>
      <c r="C43" s="93" t="n">
        <v>4</v>
      </c>
      <c r="D43" s="87" t="n">
        <v>8</v>
      </c>
      <c r="E43" s="87" t="s">
        <v>119</v>
      </c>
      <c r="F43" s="87" t="s">
        <v>181</v>
      </c>
      <c r="G43" s="84" t="n">
        <v>2023</v>
      </c>
      <c r="H43" s="84"/>
      <c r="I43" s="88" t="s">
        <v>220</v>
      </c>
      <c r="J43" s="93" t="n">
        <v>16</v>
      </c>
      <c r="K43" s="102" t="n">
        <v>28</v>
      </c>
      <c r="L43" s="33"/>
    </row>
    <row r="44" s="49" customFormat="true" ht="47.25" hidden="false" customHeight="true" outlineLevel="0" collapsed="false">
      <c r="A44" s="92"/>
      <c r="B44" s="92"/>
      <c r="C44" s="93" t="n">
        <v>4</v>
      </c>
      <c r="D44" s="87" t="n">
        <v>9</v>
      </c>
      <c r="E44" s="87" t="s">
        <v>121</v>
      </c>
      <c r="F44" s="87" t="s">
        <v>181</v>
      </c>
      <c r="G44" s="84" t="n">
        <v>2023</v>
      </c>
      <c r="H44" s="84"/>
      <c r="I44" s="88" t="s">
        <v>221</v>
      </c>
      <c r="J44" s="93" t="n">
        <v>2</v>
      </c>
      <c r="K44" s="102" t="n">
        <v>3</v>
      </c>
      <c r="L44" s="33"/>
    </row>
    <row r="45" s="49" customFormat="true" ht="47.25" hidden="false" customHeight="true" outlineLevel="0" collapsed="false">
      <c r="A45" s="92"/>
      <c r="B45" s="92"/>
      <c r="C45" s="93"/>
      <c r="D45" s="87" t="n">
        <v>10</v>
      </c>
      <c r="E45" s="32" t="s">
        <v>123</v>
      </c>
      <c r="F45" s="87" t="s">
        <v>181</v>
      </c>
      <c r="G45" s="84"/>
      <c r="H45" s="84"/>
      <c r="I45" s="88" t="s">
        <v>222</v>
      </c>
      <c r="J45" s="93" t="n">
        <v>1</v>
      </c>
      <c r="K45" s="87" t="n">
        <v>1</v>
      </c>
      <c r="L45" s="33"/>
    </row>
    <row r="46" s="49" customFormat="true" ht="36.75" hidden="false" customHeight="true" outlineLevel="0" collapsed="false">
      <c r="A46" s="92"/>
      <c r="B46" s="92"/>
      <c r="C46" s="93" t="n">
        <v>4</v>
      </c>
      <c r="D46" s="87" t="n">
        <v>11</v>
      </c>
      <c r="E46" s="32" t="s">
        <v>143</v>
      </c>
      <c r="F46" s="87" t="s">
        <v>181</v>
      </c>
      <c r="G46" s="84" t="n">
        <v>2023</v>
      </c>
      <c r="H46" s="84"/>
      <c r="I46" s="88" t="s">
        <v>217</v>
      </c>
      <c r="J46" s="93" t="n">
        <v>1</v>
      </c>
      <c r="K46" s="87" t="n">
        <v>1</v>
      </c>
      <c r="L46" s="33"/>
    </row>
    <row r="47" s="49" customFormat="true" ht="36.75" hidden="false" customHeight="true" outlineLevel="0" collapsed="false">
      <c r="A47" s="92"/>
      <c r="B47" s="92"/>
      <c r="C47" s="93"/>
      <c r="D47" s="87" t="n">
        <v>12</v>
      </c>
      <c r="E47" s="32" t="s">
        <v>141</v>
      </c>
      <c r="F47" s="87" t="s">
        <v>181</v>
      </c>
      <c r="G47" s="84"/>
      <c r="H47" s="84"/>
      <c r="I47" s="88" t="s">
        <v>222</v>
      </c>
      <c r="J47" s="93" t="n">
        <v>8</v>
      </c>
      <c r="K47" s="87" t="n">
        <v>8</v>
      </c>
      <c r="L47" s="33"/>
    </row>
    <row r="48" s="49" customFormat="true" ht="38.25" hidden="false" customHeight="true" outlineLevel="0" collapsed="false">
      <c r="A48" s="92"/>
      <c r="B48" s="92"/>
      <c r="C48" s="93" t="n">
        <v>4</v>
      </c>
      <c r="D48" s="87" t="n">
        <v>13</v>
      </c>
      <c r="E48" s="32" t="s">
        <v>133</v>
      </c>
      <c r="F48" s="87" t="s">
        <v>181</v>
      </c>
      <c r="G48" s="84" t="n">
        <v>2023</v>
      </c>
      <c r="H48" s="84"/>
      <c r="I48" s="88" t="s">
        <v>223</v>
      </c>
      <c r="J48" s="93" t="n">
        <v>1</v>
      </c>
      <c r="K48" s="87" t="n">
        <v>1</v>
      </c>
      <c r="L48" s="33"/>
    </row>
    <row r="49" s="49" customFormat="true" ht="39.75" hidden="false" customHeight="true" outlineLevel="0" collapsed="false">
      <c r="A49" s="92"/>
      <c r="B49" s="92"/>
      <c r="C49" s="93" t="n">
        <v>4</v>
      </c>
      <c r="D49" s="87" t="n">
        <v>14</v>
      </c>
      <c r="E49" s="106" t="s">
        <v>131</v>
      </c>
      <c r="F49" s="87" t="s">
        <v>181</v>
      </c>
      <c r="G49" s="84" t="n">
        <v>2023</v>
      </c>
      <c r="H49" s="84"/>
      <c r="I49" s="106" t="s">
        <v>224</v>
      </c>
      <c r="J49" s="93" t="n">
        <v>11</v>
      </c>
      <c r="K49" s="87" t="n">
        <v>11</v>
      </c>
      <c r="L49" s="33"/>
    </row>
    <row r="50" s="49" customFormat="true" ht="44.25" hidden="false" customHeight="true" outlineLevel="0" collapsed="false">
      <c r="A50" s="92"/>
      <c r="B50" s="92"/>
      <c r="C50" s="93" t="n">
        <v>4</v>
      </c>
      <c r="D50" s="87" t="n">
        <v>15</v>
      </c>
      <c r="E50" s="32" t="s">
        <v>135</v>
      </c>
      <c r="F50" s="87" t="s">
        <v>181</v>
      </c>
      <c r="G50" s="84" t="n">
        <v>2023</v>
      </c>
      <c r="H50" s="84"/>
      <c r="I50" s="88" t="s">
        <v>223</v>
      </c>
      <c r="J50" s="93" t="n">
        <v>2</v>
      </c>
      <c r="K50" s="87" t="n">
        <v>2</v>
      </c>
      <c r="L50" s="33"/>
    </row>
    <row r="51" s="49" customFormat="true" ht="71.25" hidden="false" customHeight="true" outlineLevel="0" collapsed="false">
      <c r="A51" s="92"/>
      <c r="B51" s="92"/>
      <c r="C51" s="93" t="n">
        <v>4</v>
      </c>
      <c r="D51" s="87" t="n">
        <v>16</v>
      </c>
      <c r="E51" s="32" t="s">
        <v>138</v>
      </c>
      <c r="F51" s="87" t="s">
        <v>181</v>
      </c>
      <c r="G51" s="84" t="n">
        <v>2023</v>
      </c>
      <c r="H51" s="84"/>
      <c r="I51" s="88" t="s">
        <v>222</v>
      </c>
      <c r="J51" s="107" t="n">
        <v>1</v>
      </c>
      <c r="K51" s="102" t="n">
        <v>0</v>
      </c>
      <c r="L51" s="33"/>
    </row>
    <row r="52" s="49" customFormat="true" ht="41.25" hidden="false" customHeight="true" outlineLevel="0" collapsed="false">
      <c r="A52" s="92"/>
      <c r="B52" s="92"/>
      <c r="C52" s="93" t="n">
        <v>4</v>
      </c>
      <c r="D52" s="87" t="n">
        <v>17</v>
      </c>
      <c r="E52" s="87" t="s">
        <v>129</v>
      </c>
      <c r="F52" s="87" t="s">
        <v>181</v>
      </c>
      <c r="G52" s="84" t="n">
        <v>2023</v>
      </c>
      <c r="H52" s="84"/>
      <c r="I52" s="88" t="s">
        <v>225</v>
      </c>
      <c r="J52" s="93" t="n">
        <v>9</v>
      </c>
      <c r="K52" s="87" t="n">
        <v>9</v>
      </c>
      <c r="L52" s="33"/>
    </row>
    <row r="53" s="49" customFormat="true" ht="54" hidden="false" customHeight="true" outlineLevel="0" collapsed="false">
      <c r="A53" s="92"/>
      <c r="B53" s="92"/>
      <c r="C53" s="93" t="n">
        <v>4</v>
      </c>
      <c r="D53" s="87" t="n">
        <v>18</v>
      </c>
      <c r="E53" s="87" t="s">
        <v>126</v>
      </c>
      <c r="F53" s="87" t="s">
        <v>181</v>
      </c>
      <c r="G53" s="84" t="n">
        <v>2023</v>
      </c>
      <c r="H53" s="84"/>
      <c r="I53" s="88" t="s">
        <v>226</v>
      </c>
      <c r="J53" s="93" t="n">
        <v>11</v>
      </c>
      <c r="K53" s="87" t="n">
        <v>12</v>
      </c>
      <c r="L53" s="33"/>
    </row>
    <row r="54" s="49" customFormat="true" ht="14.35" hidden="false" customHeight="true" outlineLevel="0" collapsed="false">
      <c r="A54" s="92" t="s">
        <v>227</v>
      </c>
      <c r="B54" s="92"/>
      <c r="C54" s="103"/>
      <c r="D54" s="103"/>
      <c r="E54" s="108" t="s">
        <v>228</v>
      </c>
      <c r="F54" s="108"/>
      <c r="G54" s="108"/>
      <c r="H54" s="108"/>
      <c r="I54" s="108"/>
      <c r="J54" s="108"/>
      <c r="K54" s="108"/>
      <c r="L54" s="108"/>
    </row>
    <row r="55" s="49" customFormat="true" ht="69" hidden="false" customHeight="true" outlineLevel="0" collapsed="false">
      <c r="A55" s="92"/>
      <c r="B55" s="92"/>
      <c r="C55" s="101" t="n">
        <v>5</v>
      </c>
      <c r="D55" s="101" t="n">
        <v>1</v>
      </c>
      <c r="E55" s="35" t="s">
        <v>147</v>
      </c>
      <c r="F55" s="87" t="s">
        <v>181</v>
      </c>
      <c r="G55" s="84" t="n">
        <v>2023</v>
      </c>
      <c r="H55" s="84"/>
      <c r="I55" s="88" t="s">
        <v>222</v>
      </c>
      <c r="J55" s="93" t="n">
        <v>2</v>
      </c>
      <c r="K55" s="87" t="n">
        <v>2</v>
      </c>
      <c r="L55" s="33"/>
    </row>
    <row r="56" customFormat="false" ht="15" hidden="false" customHeight="true" outlineLevel="0" collapsed="false">
      <c r="A56" s="92" t="s">
        <v>229</v>
      </c>
      <c r="B56" s="92"/>
      <c r="C56" s="103"/>
      <c r="D56" s="103"/>
      <c r="E56" s="104" t="s">
        <v>230</v>
      </c>
      <c r="F56" s="104"/>
      <c r="G56" s="104"/>
      <c r="H56" s="104"/>
      <c r="I56" s="104"/>
      <c r="J56" s="104"/>
      <c r="K56" s="104"/>
      <c r="L56" s="104"/>
    </row>
    <row r="57" customFormat="false" ht="68.65" hidden="false" customHeight="false" outlineLevel="0" collapsed="false">
      <c r="A57" s="92"/>
      <c r="B57" s="92"/>
      <c r="C57" s="87" t="n">
        <v>6</v>
      </c>
      <c r="D57" s="87" t="n">
        <v>1</v>
      </c>
      <c r="E57" s="87" t="s">
        <v>151</v>
      </c>
      <c r="F57" s="87" t="s">
        <v>181</v>
      </c>
      <c r="G57" s="84" t="n">
        <v>2023</v>
      </c>
      <c r="H57" s="84"/>
      <c r="I57" s="88" t="s">
        <v>231</v>
      </c>
      <c r="J57" s="93" t="n">
        <v>2</v>
      </c>
      <c r="K57" s="87" t="n">
        <v>2</v>
      </c>
      <c r="L57" s="33"/>
    </row>
    <row r="60" customFormat="false" ht="15" hidden="false" customHeight="true" outlineLevel="0" collapsed="false"/>
    <row r="65" customFormat="false" ht="15" hidden="false" customHeight="true" outlineLevel="0" collapsed="false"/>
    <row r="70" customFormat="false" ht="15" hidden="false" customHeight="true" outlineLevel="0" collapsed="false"/>
    <row r="1048576" customFormat="false" ht="14.35" hidden="false" customHeight="false" outlineLevel="0" collapsed="false"/>
  </sheetData>
  <mergeCells count="14">
    <mergeCell ref="A3:M3"/>
    <mergeCell ref="A4:M4"/>
    <mergeCell ref="A7:D7"/>
    <mergeCell ref="E7:E8"/>
    <mergeCell ref="F7:F8"/>
    <mergeCell ref="G7:G8"/>
    <mergeCell ref="H7:H8"/>
    <mergeCell ref="I7:J7"/>
    <mergeCell ref="E10:L10"/>
    <mergeCell ref="E24:L24"/>
    <mergeCell ref="E30:L30"/>
    <mergeCell ref="E35:L35"/>
    <mergeCell ref="E54:L54"/>
    <mergeCell ref="E56:L5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28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F22" activeCellId="0" sqref="F22"/>
    </sheetView>
  </sheetViews>
  <sheetFormatPr defaultColWidth="8.6796875" defaultRowHeight="15" zeroHeight="false" outlineLevelRow="0" outlineLevelCol="0"/>
  <cols>
    <col collapsed="false" customWidth="true" hidden="false" outlineLevel="0" max="1" min="1" style="109" width="4"/>
    <col collapsed="false" customWidth="true" hidden="false" outlineLevel="0" max="2" min="2" style="109" width="5.42"/>
    <col collapsed="false" customWidth="true" hidden="false" outlineLevel="0" max="3" min="3" style="109" width="4.42"/>
    <col collapsed="false" customWidth="true" hidden="false" outlineLevel="0" max="4" min="4" style="109" width="4.71"/>
    <col collapsed="false" customWidth="true" hidden="false" outlineLevel="0" max="5" min="5" style="109" width="40.29"/>
    <col collapsed="false" customWidth="true" hidden="false" outlineLevel="0" max="6" min="6" style="109" width="21.71"/>
    <col collapsed="false" customWidth="true" hidden="false" outlineLevel="0" max="7" min="7" style="109" width="8"/>
    <col collapsed="false" customWidth="true" hidden="false" outlineLevel="0" max="9" min="8" style="109" width="9.14"/>
    <col collapsed="false" customWidth="true" hidden="false" outlineLevel="0" max="10" min="10" style="110" width="10.57"/>
    <col collapsed="false" customWidth="true" hidden="false" outlineLevel="0" max="13" min="11" style="109" width="13.42"/>
    <col collapsed="false" customWidth="true" hidden="false" outlineLevel="0" max="15" min="14" style="110" width="13.29"/>
    <col collapsed="false" customWidth="true" hidden="false" outlineLevel="0" max="16" min="16" style="46" width="9.14"/>
  </cols>
  <sheetData>
    <row r="1" customFormat="false" ht="15" hidden="false" customHeight="false" outlineLevel="0" collapsed="false">
      <c r="O1" s="111" t="s">
        <v>232</v>
      </c>
    </row>
    <row r="2" customFormat="false" ht="15" hidden="false" customHeight="false" outlineLevel="0" collapsed="false">
      <c r="A2" s="112" t="s">
        <v>233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customFormat="false" ht="15" hidden="false" customHeight="false" outlineLevel="0" collapsed="false">
      <c r="A3" s="53" t="s">
        <v>234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customFormat="false" ht="15" hidden="false" customHeight="false" outlineLevel="0" collapsed="false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customFormat="false" ht="42.75" hidden="false" customHeight="true" outlineLevel="0" collapsed="false">
      <c r="A5" s="85" t="s">
        <v>2</v>
      </c>
      <c r="B5" s="85"/>
      <c r="C5" s="85"/>
      <c r="D5" s="85"/>
      <c r="E5" s="85" t="s">
        <v>235</v>
      </c>
      <c r="F5" s="85" t="s">
        <v>236</v>
      </c>
      <c r="G5" s="85" t="s">
        <v>237</v>
      </c>
      <c r="H5" s="85" t="s">
        <v>238</v>
      </c>
      <c r="I5" s="85"/>
      <c r="J5" s="85"/>
      <c r="K5" s="85" t="s">
        <v>239</v>
      </c>
      <c r="L5" s="85"/>
      <c r="M5" s="85"/>
      <c r="N5" s="113" t="s">
        <v>240</v>
      </c>
      <c r="O5" s="113"/>
      <c r="P5" s="114"/>
    </row>
    <row r="6" customFormat="false" ht="15" hidden="false" customHeight="true" outlineLevel="0" collapsed="false">
      <c r="A6" s="85"/>
      <c r="B6" s="85"/>
      <c r="C6" s="85"/>
      <c r="D6" s="85"/>
      <c r="E6" s="85"/>
      <c r="F6" s="85"/>
      <c r="G6" s="85"/>
      <c r="H6" s="85" t="s">
        <v>241</v>
      </c>
      <c r="I6" s="85" t="s">
        <v>242</v>
      </c>
      <c r="J6" s="113" t="s">
        <v>243</v>
      </c>
      <c r="K6" s="85" t="s">
        <v>17</v>
      </c>
      <c r="L6" s="85" t="s">
        <v>244</v>
      </c>
      <c r="M6" s="85" t="s">
        <v>18</v>
      </c>
      <c r="N6" s="113" t="s">
        <v>19</v>
      </c>
      <c r="O6" s="113" t="s">
        <v>245</v>
      </c>
      <c r="P6" s="114"/>
    </row>
    <row r="7" customFormat="false" ht="31.5" hidden="false" customHeight="true" outlineLevel="0" collapsed="false">
      <c r="A7" s="115" t="s">
        <v>8</v>
      </c>
      <c r="B7" s="115" t="s">
        <v>9</v>
      </c>
      <c r="C7" s="115" t="s">
        <v>10</v>
      </c>
      <c r="D7" s="115" t="s">
        <v>11</v>
      </c>
      <c r="E7" s="85"/>
      <c r="F7" s="85"/>
      <c r="G7" s="85"/>
      <c r="H7" s="85"/>
      <c r="I7" s="85"/>
      <c r="J7" s="113"/>
      <c r="K7" s="85"/>
      <c r="L7" s="85"/>
      <c r="M7" s="85"/>
      <c r="N7" s="113"/>
      <c r="O7" s="113"/>
      <c r="P7" s="114"/>
    </row>
    <row r="8" customFormat="false" ht="15" hidden="false" customHeight="true" outlineLevel="0" collapsed="false">
      <c r="A8" s="116" t="s">
        <v>246</v>
      </c>
      <c r="B8" s="116" t="s">
        <v>24</v>
      </c>
      <c r="C8" s="116"/>
      <c r="D8" s="116"/>
      <c r="E8" s="117" t="s">
        <v>247</v>
      </c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4"/>
    </row>
    <row r="9" s="125" customFormat="true" ht="46.25" hidden="false" customHeight="false" outlineLevel="0" collapsed="false">
      <c r="A9" s="118" t="s">
        <v>246</v>
      </c>
      <c r="B9" s="118" t="s">
        <v>24</v>
      </c>
      <c r="C9" s="118" t="s">
        <v>246</v>
      </c>
      <c r="D9" s="118"/>
      <c r="E9" s="119" t="s">
        <v>248</v>
      </c>
      <c r="F9" s="119"/>
      <c r="G9" s="119"/>
      <c r="H9" s="120" t="n">
        <f aca="false">SUM(H10,H14,H18)</f>
        <v>976</v>
      </c>
      <c r="I9" s="120" t="n">
        <f aca="false">SUM(I10,I14,I18)</f>
        <v>932</v>
      </c>
      <c r="J9" s="121" t="n">
        <f aca="false">I9/H9*100</f>
        <v>95.4918032786885</v>
      </c>
      <c r="K9" s="122" t="n">
        <f aca="false">SUM(K10,K14,K18)</f>
        <v>219697.68</v>
      </c>
      <c r="L9" s="122" t="n">
        <f aca="false">SUM(L10,L14,L18)</f>
        <v>198008.58</v>
      </c>
      <c r="M9" s="122" t="n">
        <f aca="false">SUM(M10,M14,M18)</f>
        <v>219584.28</v>
      </c>
      <c r="N9" s="123" t="n">
        <f aca="false">M9/K9*100</f>
        <v>99.948383615157</v>
      </c>
      <c r="O9" s="123" t="n">
        <f aca="false">M9/L9*100</f>
        <v>110.896346006825</v>
      </c>
      <c r="P9" s="124"/>
    </row>
    <row r="10" s="125" customFormat="true" ht="23.85" hidden="false" customHeight="false" outlineLevel="0" collapsed="false">
      <c r="A10" s="126"/>
      <c r="B10" s="126"/>
      <c r="C10" s="126"/>
      <c r="D10" s="126"/>
      <c r="E10" s="127" t="s">
        <v>249</v>
      </c>
      <c r="F10" s="128" t="s">
        <v>250</v>
      </c>
      <c r="G10" s="127" t="s">
        <v>251</v>
      </c>
      <c r="H10" s="129" t="n">
        <f aca="false">SUM(H11:H13)</f>
        <v>947</v>
      </c>
      <c r="I10" s="129" t="n">
        <f aca="false">SUM(I11:I13)</f>
        <v>911</v>
      </c>
      <c r="J10" s="130" t="n">
        <f aca="false">I10/H10*100</f>
        <v>96.1985216473073</v>
      </c>
      <c r="K10" s="131" t="n">
        <f aca="false">SUM(K11:K13)</f>
        <v>178341.7</v>
      </c>
      <c r="L10" s="131" t="n">
        <f aca="false">SUM(L11:L13)</f>
        <v>159140</v>
      </c>
      <c r="M10" s="131" t="n">
        <f aca="false">SUM(M11:M13)</f>
        <v>178334</v>
      </c>
      <c r="N10" s="132" t="n">
        <f aca="false">M10/K10*100</f>
        <v>99.9956824455526</v>
      </c>
      <c r="O10" s="132" t="n">
        <f aca="false">M10/L10*100</f>
        <v>112.06107829584</v>
      </c>
      <c r="P10" s="124"/>
    </row>
    <row r="11" s="125" customFormat="true" ht="15" hidden="false" customHeight="false" outlineLevel="0" collapsed="false">
      <c r="A11" s="133"/>
      <c r="B11" s="133"/>
      <c r="C11" s="133"/>
      <c r="D11" s="133"/>
      <c r="E11" s="134" t="s">
        <v>252</v>
      </c>
      <c r="F11" s="135" t="s">
        <v>250</v>
      </c>
      <c r="G11" s="134" t="s">
        <v>251</v>
      </c>
      <c r="H11" s="115" t="n">
        <v>625</v>
      </c>
      <c r="I11" s="115" t="n">
        <v>616</v>
      </c>
      <c r="J11" s="136" t="n">
        <f aca="false">I11/H11*100</f>
        <v>98.56</v>
      </c>
      <c r="K11" s="137" t="n">
        <v>110522</v>
      </c>
      <c r="L11" s="137" t="n">
        <v>98267</v>
      </c>
      <c r="M11" s="137" t="n">
        <v>110522</v>
      </c>
      <c r="N11" s="138" t="n">
        <f aca="false">M11/K11*100</f>
        <v>100</v>
      </c>
      <c r="O11" s="138" t="n">
        <f aca="false">M11/L11*100</f>
        <v>112.47112458913</v>
      </c>
      <c r="P11" s="124"/>
    </row>
    <row r="12" s="125" customFormat="true" ht="15" hidden="false" customHeight="false" outlineLevel="0" collapsed="false">
      <c r="A12" s="133"/>
      <c r="B12" s="133"/>
      <c r="C12" s="133"/>
      <c r="D12" s="133"/>
      <c r="E12" s="134" t="s">
        <v>253</v>
      </c>
      <c r="F12" s="135" t="s">
        <v>250</v>
      </c>
      <c r="G12" s="134" t="s">
        <v>251</v>
      </c>
      <c r="H12" s="115" t="n">
        <v>283</v>
      </c>
      <c r="I12" s="115" t="n">
        <v>260</v>
      </c>
      <c r="J12" s="136" t="n">
        <f aca="false">I12/H12*100</f>
        <v>91.8727915194346</v>
      </c>
      <c r="K12" s="137" t="n">
        <v>48306.8</v>
      </c>
      <c r="L12" s="137" t="n">
        <v>43235.5</v>
      </c>
      <c r="M12" s="137" t="n">
        <v>48306.8</v>
      </c>
      <c r="N12" s="138" t="n">
        <f aca="false">M12/K12*100</f>
        <v>100</v>
      </c>
      <c r="O12" s="138" t="n">
        <f aca="false">M12/L12*100</f>
        <v>111.729481560292</v>
      </c>
      <c r="P12" s="124"/>
    </row>
    <row r="13" customFormat="false" ht="15" hidden="false" customHeight="false" outlineLevel="0" collapsed="false">
      <c r="A13" s="133"/>
      <c r="B13" s="133"/>
      <c r="C13" s="133"/>
      <c r="D13" s="133"/>
      <c r="E13" s="134" t="s">
        <v>254</v>
      </c>
      <c r="F13" s="135" t="s">
        <v>250</v>
      </c>
      <c r="G13" s="134" t="s">
        <v>251</v>
      </c>
      <c r="H13" s="115" t="n">
        <v>39</v>
      </c>
      <c r="I13" s="115" t="n">
        <v>35</v>
      </c>
      <c r="J13" s="136" t="n">
        <f aca="false">I13/H13*100</f>
        <v>89.7435897435898</v>
      </c>
      <c r="K13" s="137" t="n">
        <v>19512.9</v>
      </c>
      <c r="L13" s="137" t="n">
        <v>17637.5</v>
      </c>
      <c r="M13" s="137" t="n">
        <v>19505.2</v>
      </c>
      <c r="N13" s="138" t="n">
        <f aca="false">M13/K13*100</f>
        <v>99.9605389255313</v>
      </c>
      <c r="O13" s="138" t="n">
        <f aca="false">M13/L13*100</f>
        <v>110.589369241673</v>
      </c>
    </row>
    <row r="14" customFormat="false" ht="23.85" hidden="false" customHeight="false" outlineLevel="0" collapsed="false">
      <c r="A14" s="126"/>
      <c r="B14" s="126"/>
      <c r="C14" s="126"/>
      <c r="D14" s="126"/>
      <c r="E14" s="127" t="s">
        <v>255</v>
      </c>
      <c r="F14" s="128" t="s">
        <v>250</v>
      </c>
      <c r="G14" s="127" t="s">
        <v>251</v>
      </c>
      <c r="H14" s="129" t="n">
        <f aca="false">SUM(H15:H17)</f>
        <v>28</v>
      </c>
      <c r="I14" s="129" t="n">
        <f aca="false">SUM(I15:I17)</f>
        <v>21</v>
      </c>
      <c r="J14" s="130" t="n">
        <f aca="false">I14/H14*100</f>
        <v>75</v>
      </c>
      <c r="K14" s="131" t="n">
        <f aca="false">SUM(K15:K17)</f>
        <v>39350.8</v>
      </c>
      <c r="L14" s="131" t="n">
        <f aca="false">SUM(L15:L17)</f>
        <v>36863.4</v>
      </c>
      <c r="M14" s="131" t="n">
        <f aca="false">SUM(M15:M17)</f>
        <v>39297.7</v>
      </c>
      <c r="N14" s="132" t="n">
        <f aca="false">N17</f>
        <v>99.6794046085588</v>
      </c>
      <c r="O14" s="132" t="n">
        <f aca="false">O17</f>
        <v>110.961348500781</v>
      </c>
    </row>
    <row r="15" customFormat="false" ht="15" hidden="false" customHeight="false" outlineLevel="0" collapsed="false">
      <c r="A15" s="133"/>
      <c r="B15" s="133"/>
      <c r="C15" s="133"/>
      <c r="D15" s="133"/>
      <c r="E15" s="134" t="s">
        <v>256</v>
      </c>
      <c r="F15" s="135" t="s">
        <v>250</v>
      </c>
      <c r="G15" s="134" t="s">
        <v>251</v>
      </c>
      <c r="H15" s="115" t="n">
        <v>16</v>
      </c>
      <c r="I15" s="115" t="n">
        <v>10</v>
      </c>
      <c r="J15" s="136" t="n">
        <f aca="false">I15/H15*100</f>
        <v>62.5</v>
      </c>
      <c r="K15" s="137" t="n">
        <v>13827.8</v>
      </c>
      <c r="L15" s="137" t="n">
        <v>13343</v>
      </c>
      <c r="M15" s="137" t="n">
        <v>13822.8</v>
      </c>
      <c r="N15" s="138" t="n">
        <f aca="false">M15/K15*100</f>
        <v>99.96384095807</v>
      </c>
      <c r="O15" s="138" t="n">
        <f aca="false">M15/L15*100</f>
        <v>103.595892977591</v>
      </c>
    </row>
    <row r="16" customFormat="false" ht="15" hidden="false" customHeight="false" outlineLevel="0" collapsed="false">
      <c r="A16" s="133"/>
      <c r="B16" s="133"/>
      <c r="C16" s="133"/>
      <c r="D16" s="133"/>
      <c r="E16" s="134" t="s">
        <v>257</v>
      </c>
      <c r="F16" s="135" t="s">
        <v>250</v>
      </c>
      <c r="G16" s="134" t="s">
        <v>251</v>
      </c>
      <c r="H16" s="115" t="n">
        <v>4</v>
      </c>
      <c r="I16" s="115" t="n">
        <v>4</v>
      </c>
      <c r="J16" s="136" t="n">
        <f aca="false">I16/H16*100</f>
        <v>100</v>
      </c>
      <c r="K16" s="137" t="n">
        <v>11549</v>
      </c>
      <c r="L16" s="137" t="n">
        <v>10967.2</v>
      </c>
      <c r="M16" s="137" t="n">
        <v>11545.7</v>
      </c>
      <c r="N16" s="138" t="n">
        <f aca="false">M16/K16*100</f>
        <v>99.9714260974976</v>
      </c>
      <c r="O16" s="138" t="n">
        <f aca="false">M16/L16*100</f>
        <v>105.274819461668</v>
      </c>
    </row>
    <row r="17" customFormat="false" ht="15" hidden="false" customHeight="false" outlineLevel="0" collapsed="false">
      <c r="A17" s="133"/>
      <c r="B17" s="133"/>
      <c r="C17" s="133"/>
      <c r="D17" s="133"/>
      <c r="E17" s="134" t="s">
        <v>258</v>
      </c>
      <c r="F17" s="135" t="s">
        <v>250</v>
      </c>
      <c r="G17" s="134" t="s">
        <v>251</v>
      </c>
      <c r="H17" s="115" t="n">
        <v>8</v>
      </c>
      <c r="I17" s="115" t="n">
        <v>7</v>
      </c>
      <c r="J17" s="136" t="n">
        <f aca="false">I17/H17*100</f>
        <v>87.5</v>
      </c>
      <c r="K17" s="137" t="n">
        <v>13974</v>
      </c>
      <c r="L17" s="137" t="n">
        <v>12553.2</v>
      </c>
      <c r="M17" s="137" t="n">
        <v>13929.2</v>
      </c>
      <c r="N17" s="138" t="n">
        <f aca="false">M17/K17*100</f>
        <v>99.6794046085588</v>
      </c>
      <c r="O17" s="138" t="n">
        <f aca="false">M17/L17*100</f>
        <v>110.961348500781</v>
      </c>
    </row>
    <row r="18" customFormat="false" ht="23.85" hidden="true" customHeight="false" outlineLevel="0" collapsed="false">
      <c r="A18" s="126"/>
      <c r="B18" s="126"/>
      <c r="C18" s="126"/>
      <c r="D18" s="126"/>
      <c r="E18" s="127" t="s">
        <v>259</v>
      </c>
      <c r="F18" s="128" t="s">
        <v>250</v>
      </c>
      <c r="G18" s="127" t="s">
        <v>251</v>
      </c>
      <c r="H18" s="139" t="n">
        <f aca="false">SUM(H19)</f>
        <v>1</v>
      </c>
      <c r="I18" s="139" t="n">
        <f aca="false">SUM(I19)</f>
        <v>0</v>
      </c>
      <c r="J18" s="140" t="n">
        <f aca="false">I18/H18*100</f>
        <v>0</v>
      </c>
      <c r="K18" s="131" t="n">
        <f aca="false">SUM(K19)</f>
        <v>2005.18</v>
      </c>
      <c r="L18" s="131" t="n">
        <f aca="false">SUM(L19)</f>
        <v>2005.18</v>
      </c>
      <c r="M18" s="131" t="n">
        <f aca="false">SUM(M19)</f>
        <v>1952.58</v>
      </c>
      <c r="N18" s="132" t="n">
        <f aca="false">N19</f>
        <v>97.3767941032725</v>
      </c>
      <c r="O18" s="132" t="n">
        <f aca="false">O19</f>
        <v>97.3767941032725</v>
      </c>
    </row>
    <row r="19" customFormat="false" ht="15" hidden="true" customHeight="false" outlineLevel="0" collapsed="false">
      <c r="A19" s="115"/>
      <c r="B19" s="115"/>
      <c r="C19" s="115"/>
      <c r="D19" s="115"/>
      <c r="E19" s="141" t="s">
        <v>260</v>
      </c>
      <c r="F19" s="142"/>
      <c r="G19" s="102"/>
      <c r="H19" s="133" t="n">
        <v>1</v>
      </c>
      <c r="I19" s="133" t="n">
        <v>0</v>
      </c>
      <c r="J19" s="143" t="n">
        <f aca="false">I19/H19*100</f>
        <v>0</v>
      </c>
      <c r="K19" s="137" t="n">
        <v>2005.18</v>
      </c>
      <c r="L19" s="137" t="n">
        <v>2005.18</v>
      </c>
      <c r="M19" s="137" t="n">
        <v>1952.58</v>
      </c>
      <c r="N19" s="138" t="n">
        <f aca="false">M19/K19*100</f>
        <v>97.3767941032725</v>
      </c>
      <c r="O19" s="138" t="n">
        <f aca="false">M19/L19*100</f>
        <v>97.3767941032725</v>
      </c>
    </row>
    <row r="20" customFormat="false" ht="23.85" hidden="false" customHeight="false" outlineLevel="0" collapsed="false">
      <c r="A20" s="118" t="s">
        <v>246</v>
      </c>
      <c r="B20" s="118" t="s">
        <v>24</v>
      </c>
      <c r="C20" s="118" t="s">
        <v>246</v>
      </c>
      <c r="D20" s="118" t="s">
        <v>246</v>
      </c>
      <c r="E20" s="119" t="s">
        <v>261</v>
      </c>
      <c r="F20" s="144"/>
      <c r="G20" s="119"/>
      <c r="H20" s="145" t="n">
        <f aca="false">H21</f>
        <v>333</v>
      </c>
      <c r="I20" s="145" t="n">
        <f aca="false">I21</f>
        <v>300</v>
      </c>
      <c r="J20" s="146" t="n">
        <f aca="false">I20/H20*100</f>
        <v>90.0900900900901</v>
      </c>
      <c r="K20" s="147" t="n">
        <f aca="false">K21</f>
        <v>97503.9</v>
      </c>
      <c r="L20" s="147" t="n">
        <f aca="false">L21</f>
        <v>97503.9</v>
      </c>
      <c r="M20" s="147" t="n">
        <f aca="false">M21</f>
        <v>102928.9</v>
      </c>
      <c r="N20" s="148" t="n">
        <f aca="false">M20/K20*100</f>
        <v>105.563880008902</v>
      </c>
      <c r="O20" s="148" t="n">
        <f aca="false">M20/L20*100</f>
        <v>105.563880008902</v>
      </c>
    </row>
    <row r="21" customFormat="false" ht="23.85" hidden="false" customHeight="false" outlineLevel="0" collapsed="false">
      <c r="A21" s="115"/>
      <c r="B21" s="115"/>
      <c r="C21" s="115"/>
      <c r="D21" s="115"/>
      <c r="E21" s="141" t="s">
        <v>262</v>
      </c>
      <c r="F21" s="135" t="s">
        <v>263</v>
      </c>
      <c r="G21" s="134" t="s">
        <v>251</v>
      </c>
      <c r="H21" s="102" t="n">
        <f aca="false">SUM(H22:H25)</f>
        <v>333</v>
      </c>
      <c r="I21" s="102" t="n">
        <f aca="false">SUM(I22:I25)</f>
        <v>300</v>
      </c>
      <c r="J21" s="149" t="n">
        <f aca="false">I21/H21*100</f>
        <v>90.0900900900901</v>
      </c>
      <c r="K21" s="137" t="n">
        <f aca="false">L21</f>
        <v>97503.9</v>
      </c>
      <c r="L21" s="137" t="n">
        <f aca="false">L25+L24+L23+L22</f>
        <v>97503.9</v>
      </c>
      <c r="M21" s="137" t="n">
        <f aca="false">M22+M23+M24+M25</f>
        <v>102928.9</v>
      </c>
      <c r="N21" s="138" t="n">
        <f aca="false">M21/K21*100</f>
        <v>105.563880008902</v>
      </c>
      <c r="O21" s="138" t="n">
        <f aca="false">M21/L21*100</f>
        <v>105.563880008902</v>
      </c>
    </row>
    <row r="22" customFormat="false" ht="15" hidden="false" customHeight="false" outlineLevel="0" collapsed="false">
      <c r="A22" s="115"/>
      <c r="B22" s="115"/>
      <c r="C22" s="115"/>
      <c r="D22" s="115"/>
      <c r="E22" s="141" t="s">
        <v>264</v>
      </c>
      <c r="F22" s="102"/>
      <c r="G22" s="102"/>
      <c r="H22" s="102" t="n">
        <v>192</v>
      </c>
      <c r="I22" s="102" t="n">
        <v>186</v>
      </c>
      <c r="J22" s="150" t="n">
        <f aca="false">I22/H22*100</f>
        <v>96.875</v>
      </c>
      <c r="K22" s="137" t="n">
        <v>53976.2</v>
      </c>
      <c r="L22" s="137" t="n">
        <v>49375.4</v>
      </c>
      <c r="M22" s="137" t="n">
        <v>53976.2</v>
      </c>
      <c r="N22" s="138" t="n">
        <f aca="false">M22/K22*100</f>
        <v>100</v>
      </c>
      <c r="O22" s="138" t="n">
        <f aca="false">M22/L22*100</f>
        <v>109.318000461768</v>
      </c>
    </row>
    <row r="23" customFormat="false" ht="15" hidden="false" customHeight="false" outlineLevel="0" collapsed="false">
      <c r="A23" s="115"/>
      <c r="B23" s="115"/>
      <c r="C23" s="115"/>
      <c r="D23" s="115"/>
      <c r="E23" s="141" t="s">
        <v>265</v>
      </c>
      <c r="F23" s="102"/>
      <c r="G23" s="102"/>
      <c r="H23" s="102" t="n">
        <v>126</v>
      </c>
      <c r="I23" s="102" t="n">
        <v>108</v>
      </c>
      <c r="J23" s="150" t="n">
        <f aca="false">I23/H23*100</f>
        <v>85.7142857142857</v>
      </c>
      <c r="K23" s="137" t="n">
        <v>39373.6</v>
      </c>
      <c r="L23" s="137" t="n">
        <v>36852.2</v>
      </c>
      <c r="M23" s="137" t="n">
        <v>39373.6</v>
      </c>
      <c r="N23" s="138" t="n">
        <f aca="false">M23/K23*100</f>
        <v>100</v>
      </c>
      <c r="O23" s="138" t="n">
        <f aca="false">M23/L23*100</f>
        <v>106.841925312464</v>
      </c>
    </row>
    <row r="24" customFormat="false" ht="15" hidden="false" customHeight="false" outlineLevel="0" collapsed="false">
      <c r="A24" s="115"/>
      <c r="B24" s="115"/>
      <c r="C24" s="115"/>
      <c r="D24" s="115"/>
      <c r="E24" s="32" t="s">
        <v>266</v>
      </c>
      <c r="F24" s="102"/>
      <c r="G24" s="102"/>
      <c r="H24" s="102" t="n">
        <v>4</v>
      </c>
      <c r="I24" s="102" t="n">
        <v>0</v>
      </c>
      <c r="J24" s="150" t="n">
        <f aca="false">I24/H24*100</f>
        <v>0</v>
      </c>
      <c r="K24" s="137" t="n">
        <v>2974.6</v>
      </c>
      <c r="L24" s="137" t="n">
        <v>4890.3</v>
      </c>
      <c r="M24" s="137" t="n">
        <v>2974.6</v>
      </c>
      <c r="N24" s="138" t="n">
        <f aca="false">M24/K24*100</f>
        <v>100</v>
      </c>
      <c r="O24" s="138" t="n">
        <f aca="false">M24/L24*100</f>
        <v>60.8265341594585</v>
      </c>
    </row>
    <row r="25" customFormat="false" ht="15" hidden="false" customHeight="false" outlineLevel="0" collapsed="false">
      <c r="A25" s="115"/>
      <c r="B25" s="115"/>
      <c r="C25" s="115"/>
      <c r="D25" s="115"/>
      <c r="E25" s="141" t="s">
        <v>267</v>
      </c>
      <c r="F25" s="102"/>
      <c r="G25" s="102"/>
      <c r="H25" s="102" t="n">
        <v>11</v>
      </c>
      <c r="I25" s="102" t="n">
        <v>6</v>
      </c>
      <c r="J25" s="150" t="n">
        <f aca="false">I25/H25*100</f>
        <v>54.5454545454545</v>
      </c>
      <c r="K25" s="137" t="n">
        <v>6616.3</v>
      </c>
      <c r="L25" s="137" t="n">
        <v>6386</v>
      </c>
      <c r="M25" s="137" t="n">
        <v>6604.5</v>
      </c>
      <c r="N25" s="138" t="n">
        <f aca="false">M25/K25*100</f>
        <v>99.8216525852818</v>
      </c>
      <c r="O25" s="138" t="n">
        <f aca="false">M25/L25*100</f>
        <v>103.421547134356</v>
      </c>
    </row>
    <row r="26" customFormat="false" ht="35.05" hidden="false" customHeight="false" outlineLevel="0" collapsed="false">
      <c r="A26" s="118" t="s">
        <v>246</v>
      </c>
      <c r="B26" s="118" t="s">
        <v>24</v>
      </c>
      <c r="C26" s="118" t="s">
        <v>246</v>
      </c>
      <c r="D26" s="118" t="s">
        <v>246</v>
      </c>
      <c r="E26" s="119" t="s">
        <v>268</v>
      </c>
      <c r="F26" s="119"/>
      <c r="G26" s="119"/>
      <c r="H26" s="151" t="n">
        <f aca="false">H27</f>
        <v>361</v>
      </c>
      <c r="I26" s="151" t="n">
        <f aca="false">I27</f>
        <v>390</v>
      </c>
      <c r="J26" s="152" t="n">
        <f aca="false">J27</f>
        <v>108.03324099723</v>
      </c>
      <c r="K26" s="147" t="n">
        <f aca="false">K27</f>
        <v>12012.8125</v>
      </c>
      <c r="L26" s="147" t="n">
        <f aca="false">L27</f>
        <v>12012.8125</v>
      </c>
      <c r="M26" s="147" t="n">
        <f aca="false">M27</f>
        <v>11886.16039</v>
      </c>
      <c r="N26" s="148" t="n">
        <f aca="false">M26/K26*100</f>
        <v>98.9456914440311</v>
      </c>
      <c r="O26" s="148" t="n">
        <f aca="false">M26/L26*100</f>
        <v>98.9456914440311</v>
      </c>
    </row>
    <row r="27" customFormat="false" ht="23.85" hidden="false" customHeight="false" outlineLevel="0" collapsed="false">
      <c r="A27" s="115" t="s">
        <v>246</v>
      </c>
      <c r="B27" s="115" t="s">
        <v>24</v>
      </c>
      <c r="C27" s="115" t="s">
        <v>246</v>
      </c>
      <c r="D27" s="115"/>
      <c r="E27" s="141" t="s">
        <v>269</v>
      </c>
      <c r="F27" s="134" t="s">
        <v>250</v>
      </c>
      <c r="G27" s="134" t="s">
        <v>251</v>
      </c>
      <c r="H27" s="102" t="n">
        <v>361</v>
      </c>
      <c r="I27" s="102" t="n">
        <v>390</v>
      </c>
      <c r="J27" s="153" t="n">
        <f aca="false">I27/H27*100</f>
        <v>108.03324099723</v>
      </c>
      <c r="K27" s="137" t="n">
        <v>12012.8125</v>
      </c>
      <c r="L27" s="137" t="n">
        <v>12012.8125</v>
      </c>
      <c r="M27" s="137" t="n">
        <v>11886.16039</v>
      </c>
      <c r="N27" s="138" t="n">
        <f aca="false">M27/K27*100</f>
        <v>98.9456914440311</v>
      </c>
      <c r="O27" s="138" t="n">
        <f aca="false">M27/L27*100</f>
        <v>98.9456914440311</v>
      </c>
    </row>
    <row r="28" customFormat="false" ht="15" hidden="false" customHeight="false" outlineLevel="0" collapsed="false">
      <c r="A28" s="154"/>
      <c r="B28" s="154"/>
      <c r="C28" s="154"/>
      <c r="D28" s="154"/>
      <c r="E28" s="106" t="s">
        <v>270</v>
      </c>
      <c r="F28" s="134" t="s">
        <v>250</v>
      </c>
      <c r="G28" s="106"/>
      <c r="H28" s="102" t="n">
        <v>361</v>
      </c>
      <c r="I28" s="102" t="n">
        <v>390</v>
      </c>
      <c r="J28" s="153" t="n">
        <f aca="false">I28/H28*100</f>
        <v>108.03324099723</v>
      </c>
      <c r="K28" s="137" t="n">
        <v>12301.7</v>
      </c>
      <c r="L28" s="137" t="n">
        <v>11847.6</v>
      </c>
      <c r="M28" s="137" t="n">
        <v>12301.7</v>
      </c>
      <c r="N28" s="138" t="n">
        <f aca="false">M28/K28*100</f>
        <v>100</v>
      </c>
      <c r="O28" s="138" t="n">
        <f aca="false">M28/L28*100</f>
        <v>103.832843782707</v>
      </c>
    </row>
  </sheetData>
  <mergeCells count="18">
    <mergeCell ref="A2:O2"/>
    <mergeCell ref="A3:O3"/>
    <mergeCell ref="A5:D6"/>
    <mergeCell ref="E5:E7"/>
    <mergeCell ref="F5:F7"/>
    <mergeCell ref="G5:G7"/>
    <mergeCell ref="H5:J5"/>
    <mergeCell ref="K5:M5"/>
    <mergeCell ref="N5:O5"/>
    <mergeCell ref="H6:H7"/>
    <mergeCell ref="I6:I7"/>
    <mergeCell ref="J6:J7"/>
    <mergeCell ref="K6:K7"/>
    <mergeCell ref="L6:L7"/>
    <mergeCell ref="M6:M7"/>
    <mergeCell ref="N6:N7"/>
    <mergeCell ref="O6:O7"/>
    <mergeCell ref="E8:O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71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4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2" activeCellId="0" sqref="D52"/>
    </sheetView>
  </sheetViews>
  <sheetFormatPr defaultColWidth="8.6796875" defaultRowHeight="15" zeroHeight="false" outlineLevelRow="0" outlineLevelCol="0"/>
  <cols>
    <col collapsed="false" customWidth="true" hidden="false" outlineLevel="0" max="4" min="4" style="155" width="75.57"/>
    <col collapsed="false" customWidth="true" hidden="false" outlineLevel="0" max="5" min="5" style="155" width="12.29"/>
    <col collapsed="false" customWidth="true" hidden="true" outlineLevel="0" max="6" min="6" style="155" width="12"/>
    <col collapsed="false" customWidth="true" hidden="false" outlineLevel="0" max="7" min="7" style="155" width="11.71"/>
    <col collapsed="false" customWidth="true" hidden="false" outlineLevel="0" max="8" min="8" style="155" width="11"/>
    <col collapsed="false" customWidth="true" hidden="false" outlineLevel="0" max="9" min="9" style="155" width="11.14"/>
    <col collapsed="false" customWidth="true" hidden="false" outlineLevel="0" max="10" min="10" style="155" width="13.15"/>
    <col collapsed="false" customWidth="true" hidden="true" outlineLevel="0" max="11" min="11" style="155" width="5"/>
    <col collapsed="false" customWidth="true" hidden="false" outlineLevel="0" max="12" min="12" style="155" width="31.86"/>
    <col collapsed="false" customWidth="true" hidden="false" outlineLevel="0" max="60" min="13" style="156" width="9.14"/>
    <col collapsed="false" customWidth="true" hidden="false" outlineLevel="0" max="16384" min="16384" style="0" width="11.53"/>
  </cols>
  <sheetData>
    <row r="1" customFormat="false" ht="15" hidden="false" customHeight="false" outlineLevel="0" collapsed="false">
      <c r="A1" s="49"/>
      <c r="B1" s="49"/>
      <c r="C1" s="49"/>
      <c r="D1" s="70"/>
      <c r="E1" s="70"/>
      <c r="F1" s="70"/>
      <c r="G1" s="70"/>
      <c r="H1" s="70"/>
      <c r="I1" s="70"/>
      <c r="J1" s="70"/>
      <c r="K1" s="70"/>
      <c r="L1" s="157" t="s">
        <v>271</v>
      </c>
    </row>
    <row r="2" customFormat="false" ht="15" hidden="false" customHeight="false" outlineLevel="0" collapsed="false">
      <c r="A2" s="158" t="s">
        <v>272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customFormat="false" ht="15" hidden="false" customHeight="false" outlineLevel="0" collapsed="false">
      <c r="A3" s="159" t="s">
        <v>155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customFormat="false" ht="15" hidden="false" customHeight="false" outlineLevel="0" collapsed="false">
      <c r="A4" s="159"/>
      <c r="B4" s="159"/>
      <c r="C4" s="159"/>
      <c r="D4" s="160"/>
      <c r="E4" s="160"/>
      <c r="F4" s="160"/>
      <c r="G4" s="160"/>
      <c r="H4" s="160"/>
      <c r="I4" s="160"/>
      <c r="J4" s="160"/>
      <c r="K4" s="160"/>
      <c r="L4" s="160"/>
    </row>
    <row r="5" customFormat="false" ht="15" hidden="false" customHeight="true" outlineLevel="0" collapsed="false">
      <c r="A5" s="85" t="s">
        <v>2</v>
      </c>
      <c r="B5" s="85"/>
      <c r="C5" s="85" t="s">
        <v>273</v>
      </c>
      <c r="D5" s="161" t="s">
        <v>274</v>
      </c>
      <c r="E5" s="161" t="s">
        <v>275</v>
      </c>
      <c r="F5" s="161" t="s">
        <v>276</v>
      </c>
      <c r="G5" s="161"/>
      <c r="H5" s="161"/>
      <c r="I5" s="161" t="s">
        <v>277</v>
      </c>
      <c r="J5" s="161" t="s">
        <v>278</v>
      </c>
      <c r="K5" s="162"/>
      <c r="L5" s="163" t="s">
        <v>279</v>
      </c>
    </row>
    <row r="6" customFormat="false" ht="15" hidden="false" customHeight="true" outlineLevel="0" collapsed="false">
      <c r="A6" s="85"/>
      <c r="B6" s="85"/>
      <c r="C6" s="85"/>
      <c r="D6" s="161"/>
      <c r="E6" s="161"/>
      <c r="F6" s="161" t="s">
        <v>280</v>
      </c>
      <c r="G6" s="161" t="s">
        <v>281</v>
      </c>
      <c r="H6" s="161" t="s">
        <v>282</v>
      </c>
      <c r="I6" s="161"/>
      <c r="J6" s="161"/>
      <c r="K6" s="162"/>
      <c r="L6" s="163"/>
    </row>
    <row r="7" customFormat="false" ht="15" hidden="false" customHeight="false" outlineLevel="0" collapsed="false">
      <c r="A7" s="115" t="s">
        <v>8</v>
      </c>
      <c r="B7" s="115" t="s">
        <v>9</v>
      </c>
      <c r="C7" s="85"/>
      <c r="D7" s="161"/>
      <c r="E7" s="161"/>
      <c r="F7" s="161"/>
      <c r="G7" s="161"/>
      <c r="H7" s="161"/>
      <c r="I7" s="161"/>
      <c r="J7" s="161"/>
      <c r="K7" s="162"/>
      <c r="L7" s="163"/>
    </row>
    <row r="8" customFormat="false" ht="15" hidden="false" customHeight="true" outlineLevel="0" collapsed="false">
      <c r="A8" s="154"/>
      <c r="B8" s="154"/>
      <c r="C8" s="154"/>
      <c r="D8" s="164" t="s">
        <v>283</v>
      </c>
      <c r="E8" s="164"/>
      <c r="F8" s="164"/>
      <c r="G8" s="164"/>
      <c r="H8" s="164"/>
      <c r="I8" s="164"/>
      <c r="J8" s="164"/>
      <c r="K8" s="164"/>
      <c r="L8" s="164"/>
    </row>
    <row r="9" customFormat="false" ht="15" hidden="false" customHeight="true" outlineLevel="0" collapsed="false">
      <c r="A9" s="154"/>
      <c r="B9" s="154"/>
      <c r="C9" s="165"/>
      <c r="D9" s="166" t="s">
        <v>248</v>
      </c>
      <c r="E9" s="166"/>
      <c r="F9" s="166"/>
      <c r="G9" s="166"/>
      <c r="H9" s="166"/>
      <c r="I9" s="166"/>
      <c r="J9" s="166"/>
      <c r="K9" s="166"/>
      <c r="L9" s="166"/>
    </row>
    <row r="10" customFormat="false" ht="19.4" hidden="false" customHeight="false" outlineLevel="0" collapsed="false">
      <c r="A10" s="154"/>
      <c r="B10" s="154"/>
      <c r="C10" s="165"/>
      <c r="D10" s="167" t="s">
        <v>284</v>
      </c>
      <c r="E10" s="168" t="s">
        <v>285</v>
      </c>
      <c r="F10" s="168"/>
      <c r="G10" s="168" t="n">
        <v>100</v>
      </c>
      <c r="H10" s="168" t="n">
        <v>100</v>
      </c>
      <c r="I10" s="169" t="n">
        <f aca="false">H10-G10</f>
        <v>0</v>
      </c>
      <c r="J10" s="170" t="n">
        <f aca="false">H10/G10*100</f>
        <v>100</v>
      </c>
      <c r="K10" s="169" t="n">
        <v>100</v>
      </c>
      <c r="L10" s="167"/>
    </row>
    <row r="11" customFormat="false" ht="19.4" hidden="false" customHeight="false" outlineLevel="0" collapsed="false">
      <c r="A11" s="154"/>
      <c r="B11" s="154"/>
      <c r="C11" s="165"/>
      <c r="D11" s="167" t="s">
        <v>286</v>
      </c>
      <c r="E11" s="168" t="s">
        <v>285</v>
      </c>
      <c r="F11" s="168"/>
      <c r="G11" s="168" t="n">
        <v>100</v>
      </c>
      <c r="H11" s="168" t="n">
        <v>100</v>
      </c>
      <c r="I11" s="169" t="n">
        <f aca="false">H11-G11</f>
        <v>0</v>
      </c>
      <c r="J11" s="170" t="n">
        <f aca="false">H11/G11*100</f>
        <v>100</v>
      </c>
      <c r="K11" s="169" t="n">
        <v>100</v>
      </c>
      <c r="L11" s="171"/>
    </row>
    <row r="12" customFormat="false" ht="15" hidden="false" customHeight="false" outlineLevel="0" collapsed="false">
      <c r="A12" s="154"/>
      <c r="B12" s="154"/>
      <c r="C12" s="165"/>
      <c r="D12" s="167" t="s">
        <v>287</v>
      </c>
      <c r="E12" s="168" t="s">
        <v>285</v>
      </c>
      <c r="F12" s="168"/>
      <c r="G12" s="168" t="n">
        <v>0</v>
      </c>
      <c r="H12" s="168" t="n">
        <v>0</v>
      </c>
      <c r="I12" s="169" t="n">
        <f aca="false">H12-G12</f>
        <v>0</v>
      </c>
      <c r="J12" s="170" t="n">
        <v>100</v>
      </c>
      <c r="K12" s="169" t="n">
        <v>0</v>
      </c>
      <c r="L12" s="171"/>
    </row>
    <row r="13" customFormat="false" ht="19.4" hidden="false" customHeight="false" outlineLevel="0" collapsed="false">
      <c r="A13" s="154"/>
      <c r="B13" s="154"/>
      <c r="C13" s="165"/>
      <c r="D13" s="167" t="s">
        <v>288</v>
      </c>
      <c r="E13" s="168" t="s">
        <v>285</v>
      </c>
      <c r="F13" s="168"/>
      <c r="G13" s="168" t="n">
        <v>100</v>
      </c>
      <c r="H13" s="168" t="n">
        <v>100</v>
      </c>
      <c r="I13" s="169" t="n">
        <f aca="false">H13-G13</f>
        <v>0</v>
      </c>
      <c r="J13" s="170" t="n">
        <f aca="false">H13/G13*100</f>
        <v>100</v>
      </c>
      <c r="K13" s="169" t="n">
        <v>100</v>
      </c>
      <c r="L13" s="171"/>
    </row>
    <row r="14" customFormat="false" ht="15" hidden="false" customHeight="false" outlineLevel="0" collapsed="false">
      <c r="A14" s="154"/>
      <c r="B14" s="154"/>
      <c r="C14" s="165"/>
      <c r="D14" s="167" t="s">
        <v>289</v>
      </c>
      <c r="E14" s="168" t="s">
        <v>285</v>
      </c>
      <c r="F14" s="168"/>
      <c r="G14" s="168" t="n">
        <v>100</v>
      </c>
      <c r="H14" s="168" t="n">
        <v>100</v>
      </c>
      <c r="I14" s="169" t="n">
        <f aca="false">H14-G14</f>
        <v>0</v>
      </c>
      <c r="J14" s="170" t="n">
        <f aca="false">H14/G14*100</f>
        <v>100</v>
      </c>
      <c r="K14" s="169" t="n">
        <v>100</v>
      </c>
      <c r="L14" s="167"/>
    </row>
    <row r="15" customFormat="false" ht="28.35" hidden="false" customHeight="false" outlineLevel="0" collapsed="false">
      <c r="A15" s="154"/>
      <c r="B15" s="154"/>
      <c r="C15" s="165"/>
      <c r="D15" s="167" t="s">
        <v>290</v>
      </c>
      <c r="E15" s="168" t="s">
        <v>285</v>
      </c>
      <c r="F15" s="168"/>
      <c r="G15" s="168" t="n">
        <v>5</v>
      </c>
      <c r="H15" s="168" t="n">
        <v>3</v>
      </c>
      <c r="I15" s="169" t="n">
        <f aca="false">H15-G15</f>
        <v>-2</v>
      </c>
      <c r="J15" s="170" t="n">
        <f aca="false">H15/G15*100</f>
        <v>60</v>
      </c>
      <c r="K15" s="169" t="n">
        <v>0</v>
      </c>
      <c r="L15" s="172" t="s">
        <v>291</v>
      </c>
    </row>
    <row r="16" customFormat="false" ht="28.35" hidden="false" customHeight="false" outlineLevel="0" collapsed="false">
      <c r="A16" s="154"/>
      <c r="B16" s="154"/>
      <c r="C16" s="165"/>
      <c r="D16" s="167" t="s">
        <v>292</v>
      </c>
      <c r="E16" s="168" t="s">
        <v>285</v>
      </c>
      <c r="F16" s="168"/>
      <c r="G16" s="168" t="n">
        <v>5</v>
      </c>
      <c r="H16" s="168" t="n">
        <v>3</v>
      </c>
      <c r="I16" s="169" t="n">
        <f aca="false">H16-G16</f>
        <v>-2</v>
      </c>
      <c r="J16" s="170" t="n">
        <f aca="false">H16/G16*100</f>
        <v>60</v>
      </c>
      <c r="K16" s="169" t="n">
        <v>3.75</v>
      </c>
      <c r="L16" s="172" t="s">
        <v>291</v>
      </c>
    </row>
    <row r="17" customFormat="false" ht="19.4" hidden="false" customHeight="false" outlineLevel="0" collapsed="false">
      <c r="A17" s="154"/>
      <c r="B17" s="154"/>
      <c r="C17" s="165"/>
      <c r="D17" s="167" t="s">
        <v>293</v>
      </c>
      <c r="E17" s="168" t="s">
        <v>285</v>
      </c>
      <c r="F17" s="168"/>
      <c r="G17" s="168" t="n">
        <v>0</v>
      </c>
      <c r="H17" s="168" t="n">
        <v>0</v>
      </c>
      <c r="I17" s="169" t="n">
        <f aca="false">H17-G17</f>
        <v>0</v>
      </c>
      <c r="J17" s="170" t="n">
        <v>100</v>
      </c>
      <c r="K17" s="169" t="n">
        <v>0</v>
      </c>
      <c r="L17" s="167"/>
    </row>
    <row r="18" customFormat="false" ht="19.4" hidden="false" customHeight="false" outlineLevel="0" collapsed="false">
      <c r="A18" s="154"/>
      <c r="B18" s="154"/>
      <c r="C18" s="165"/>
      <c r="D18" s="167" t="s">
        <v>294</v>
      </c>
      <c r="E18" s="168" t="s">
        <v>285</v>
      </c>
      <c r="F18" s="168"/>
      <c r="G18" s="168" t="n">
        <v>100</v>
      </c>
      <c r="H18" s="168" t="n">
        <v>100</v>
      </c>
      <c r="I18" s="169" t="n">
        <f aca="false">H18-G18</f>
        <v>0</v>
      </c>
      <c r="J18" s="170" t="n">
        <f aca="false">H18/G18*100</f>
        <v>100</v>
      </c>
      <c r="K18" s="169" t="n">
        <v>100</v>
      </c>
      <c r="L18" s="171"/>
    </row>
    <row r="19" customFormat="false" ht="19.4" hidden="false" customHeight="false" outlineLevel="0" collapsed="false">
      <c r="A19" s="154"/>
      <c r="B19" s="154"/>
      <c r="C19" s="165"/>
      <c r="D19" s="167" t="s">
        <v>295</v>
      </c>
      <c r="E19" s="168" t="s">
        <v>285</v>
      </c>
      <c r="F19" s="168"/>
      <c r="G19" s="168" t="n">
        <v>60</v>
      </c>
      <c r="H19" s="168" t="n">
        <v>95</v>
      </c>
      <c r="I19" s="169" t="n">
        <f aca="false">H19-G19</f>
        <v>35</v>
      </c>
      <c r="J19" s="173" t="n">
        <f aca="false">H19/G19*100</f>
        <v>158.333333333333</v>
      </c>
      <c r="K19" s="169" t="n">
        <v>86.5</v>
      </c>
      <c r="L19" s="167" t="s">
        <v>296</v>
      </c>
    </row>
    <row r="20" customFormat="false" ht="19.4" hidden="false" customHeight="false" outlineLevel="0" collapsed="false">
      <c r="A20" s="154"/>
      <c r="B20" s="154"/>
      <c r="C20" s="165"/>
      <c r="D20" s="167" t="s">
        <v>297</v>
      </c>
      <c r="E20" s="168" t="s">
        <v>285</v>
      </c>
      <c r="F20" s="168"/>
      <c r="G20" s="168" t="n">
        <v>30</v>
      </c>
      <c r="H20" s="168" t="n">
        <v>65</v>
      </c>
      <c r="I20" s="169" t="n">
        <f aca="false">H20-G20</f>
        <v>35</v>
      </c>
      <c r="J20" s="170" t="n">
        <f aca="false">H20/G20*100</f>
        <v>216.666666666667</v>
      </c>
      <c r="K20" s="169" t="n">
        <v>53.5</v>
      </c>
      <c r="L20" s="167" t="s">
        <v>298</v>
      </c>
    </row>
    <row r="21" customFormat="false" ht="19.4" hidden="false" customHeight="false" outlineLevel="0" collapsed="false">
      <c r="A21" s="154"/>
      <c r="B21" s="154"/>
      <c r="C21" s="165"/>
      <c r="D21" s="167" t="s">
        <v>299</v>
      </c>
      <c r="E21" s="168" t="s">
        <v>285</v>
      </c>
      <c r="F21" s="168"/>
      <c r="G21" s="168" t="n">
        <v>60</v>
      </c>
      <c r="H21" s="168" t="n">
        <v>60</v>
      </c>
      <c r="I21" s="169" t="n">
        <f aca="false">H21-G21</f>
        <v>0</v>
      </c>
      <c r="J21" s="170" t="n">
        <f aca="false">H21/G21*100</f>
        <v>100</v>
      </c>
      <c r="K21" s="169" t="n">
        <v>41</v>
      </c>
      <c r="L21" s="167"/>
    </row>
    <row r="22" customFormat="false" ht="28.35" hidden="false" customHeight="false" outlineLevel="0" collapsed="false">
      <c r="A22" s="154"/>
      <c r="B22" s="154"/>
      <c r="C22" s="165"/>
      <c r="D22" s="167" t="s">
        <v>300</v>
      </c>
      <c r="E22" s="168" t="s">
        <v>285</v>
      </c>
      <c r="F22" s="168"/>
      <c r="G22" s="168" t="n">
        <v>30</v>
      </c>
      <c r="H22" s="168" t="n">
        <v>10</v>
      </c>
      <c r="I22" s="169" t="n">
        <f aca="false">H22-G22</f>
        <v>-20</v>
      </c>
      <c r="J22" s="170" t="n">
        <f aca="false">H22/G22*100</f>
        <v>33.3333333333333</v>
      </c>
      <c r="K22" s="169" t="n">
        <v>14</v>
      </c>
      <c r="L22" s="167" t="s">
        <v>301</v>
      </c>
    </row>
    <row r="23" customFormat="false" ht="19.4" hidden="false" customHeight="false" outlineLevel="0" collapsed="false">
      <c r="A23" s="154"/>
      <c r="B23" s="154"/>
      <c r="C23" s="165"/>
      <c r="D23" s="167" t="s">
        <v>302</v>
      </c>
      <c r="E23" s="168" t="s">
        <v>285</v>
      </c>
      <c r="F23" s="168"/>
      <c r="G23" s="168" t="n">
        <v>100</v>
      </c>
      <c r="H23" s="168" t="n">
        <v>100</v>
      </c>
      <c r="I23" s="169" t="n">
        <f aca="false">H23-G23</f>
        <v>0</v>
      </c>
      <c r="J23" s="173" t="n">
        <f aca="false">H23/G23*100</f>
        <v>100</v>
      </c>
      <c r="K23" s="169" t="n">
        <v>98</v>
      </c>
      <c r="L23" s="174"/>
    </row>
    <row r="24" customFormat="false" ht="28.35" hidden="false" customHeight="false" outlineLevel="0" collapsed="false">
      <c r="A24" s="154"/>
      <c r="B24" s="154"/>
      <c r="C24" s="165"/>
      <c r="D24" s="167" t="s">
        <v>303</v>
      </c>
      <c r="E24" s="168" t="s">
        <v>285</v>
      </c>
      <c r="F24" s="168"/>
      <c r="G24" s="168" t="n">
        <v>100</v>
      </c>
      <c r="H24" s="168" t="n">
        <v>90</v>
      </c>
      <c r="I24" s="169" t="n">
        <f aca="false">H24-G24</f>
        <v>-10</v>
      </c>
      <c r="J24" s="173" t="n">
        <f aca="false">H24/G24*100</f>
        <v>90</v>
      </c>
      <c r="K24" s="169" t="n">
        <v>88</v>
      </c>
      <c r="L24" s="167" t="s">
        <v>304</v>
      </c>
    </row>
    <row r="25" customFormat="false" ht="15" hidden="false" customHeight="false" outlineLevel="0" collapsed="false">
      <c r="A25" s="154"/>
      <c r="B25" s="154"/>
      <c r="C25" s="165"/>
      <c r="D25" s="167" t="s">
        <v>305</v>
      </c>
      <c r="E25" s="168" t="s">
        <v>306</v>
      </c>
      <c r="F25" s="168"/>
      <c r="G25" s="168" t="n">
        <v>0</v>
      </c>
      <c r="H25" s="168" t="n">
        <v>0</v>
      </c>
      <c r="I25" s="169" t="n">
        <v>0</v>
      </c>
      <c r="J25" s="170" t="n">
        <v>100</v>
      </c>
      <c r="K25" s="169" t="n">
        <v>0</v>
      </c>
      <c r="L25" s="174"/>
    </row>
    <row r="26" customFormat="false" ht="19.4" hidden="false" customHeight="false" outlineLevel="0" collapsed="false">
      <c r="A26" s="154"/>
      <c r="B26" s="154"/>
      <c r="C26" s="165"/>
      <c r="D26" s="167" t="s">
        <v>307</v>
      </c>
      <c r="E26" s="168" t="s">
        <v>306</v>
      </c>
      <c r="F26" s="168"/>
      <c r="G26" s="168" t="n">
        <f aca="false">'форма 4 '!H9</f>
        <v>976</v>
      </c>
      <c r="H26" s="168" t="n">
        <f aca="false">'форма 4 '!I9</f>
        <v>932</v>
      </c>
      <c r="I26" s="169" t="n">
        <f aca="false">H26-G26</f>
        <v>-44</v>
      </c>
      <c r="J26" s="170" t="n">
        <f aca="false">H26/G26*100</f>
        <v>95.4918032786885</v>
      </c>
      <c r="K26" s="169" t="n">
        <v>1003</v>
      </c>
      <c r="L26" s="167" t="s">
        <v>308</v>
      </c>
    </row>
    <row r="27" customFormat="false" ht="15" hidden="false" customHeight="true" outlineLevel="0" collapsed="false">
      <c r="A27" s="154"/>
      <c r="B27" s="154"/>
      <c r="C27" s="165"/>
      <c r="D27" s="166" t="s">
        <v>309</v>
      </c>
      <c r="E27" s="166"/>
      <c r="F27" s="166"/>
      <c r="G27" s="166"/>
      <c r="H27" s="166"/>
      <c r="I27" s="166"/>
      <c r="J27" s="166"/>
      <c r="K27" s="166"/>
      <c r="L27" s="166"/>
    </row>
    <row r="28" customFormat="false" ht="19.4" hidden="false" customHeight="false" outlineLevel="0" collapsed="false">
      <c r="A28" s="154"/>
      <c r="B28" s="154"/>
      <c r="C28" s="165"/>
      <c r="D28" s="175" t="s">
        <v>310</v>
      </c>
      <c r="E28" s="176" t="s">
        <v>285</v>
      </c>
      <c r="F28" s="176"/>
      <c r="G28" s="176" t="n">
        <v>70</v>
      </c>
      <c r="H28" s="176" t="n">
        <v>58</v>
      </c>
      <c r="I28" s="177" t="n">
        <f aca="false">H28-G28</f>
        <v>-12</v>
      </c>
      <c r="J28" s="173" t="n">
        <f aca="false">H28/G28*100</f>
        <v>82.8571428571429</v>
      </c>
      <c r="K28" s="177" t="n">
        <v>55</v>
      </c>
      <c r="L28" s="178" t="s">
        <v>311</v>
      </c>
    </row>
    <row r="29" customFormat="false" ht="15" hidden="false" customHeight="false" outlineLevel="0" collapsed="false">
      <c r="A29" s="154"/>
      <c r="B29" s="154"/>
      <c r="C29" s="165"/>
      <c r="D29" s="175" t="s">
        <v>312</v>
      </c>
      <c r="E29" s="176" t="s">
        <v>285</v>
      </c>
      <c r="F29" s="176"/>
      <c r="G29" s="176" t="n">
        <v>0</v>
      </c>
      <c r="H29" s="176" t="n">
        <v>0</v>
      </c>
      <c r="I29" s="177" t="n">
        <f aca="false">H29-G29</f>
        <v>0</v>
      </c>
      <c r="J29" s="173" t="n">
        <v>100</v>
      </c>
      <c r="K29" s="177" t="n">
        <v>0</v>
      </c>
      <c r="L29" s="178"/>
    </row>
    <row r="30" customFormat="false" ht="15" hidden="false" customHeight="false" outlineLevel="0" collapsed="false">
      <c r="A30" s="154"/>
      <c r="B30" s="154"/>
      <c r="C30" s="165"/>
      <c r="D30" s="175" t="s">
        <v>313</v>
      </c>
      <c r="E30" s="176" t="s">
        <v>285</v>
      </c>
      <c r="F30" s="176"/>
      <c r="G30" s="176" t="n">
        <v>0</v>
      </c>
      <c r="H30" s="176" t="n">
        <v>0</v>
      </c>
      <c r="I30" s="177" t="n">
        <f aca="false">H30-G30</f>
        <v>0</v>
      </c>
      <c r="J30" s="173" t="n">
        <v>100</v>
      </c>
      <c r="K30" s="177" t="n">
        <v>0</v>
      </c>
      <c r="L30" s="178"/>
    </row>
    <row r="31" customFormat="false" ht="15" hidden="false" customHeight="false" outlineLevel="0" collapsed="false">
      <c r="A31" s="154"/>
      <c r="B31" s="154"/>
      <c r="C31" s="165"/>
      <c r="D31" s="175" t="s">
        <v>314</v>
      </c>
      <c r="E31" s="176"/>
      <c r="F31" s="176"/>
      <c r="G31" s="176" t="n">
        <v>55</v>
      </c>
      <c r="H31" s="176" t="n">
        <v>53</v>
      </c>
      <c r="I31" s="177" t="n">
        <f aca="false">H31-G31</f>
        <v>-2</v>
      </c>
      <c r="J31" s="173" t="n">
        <f aca="false">H31/G31*100</f>
        <v>96.3636363636364</v>
      </c>
      <c r="K31" s="177" t="n">
        <v>39</v>
      </c>
      <c r="L31" s="178" t="s">
        <v>315</v>
      </c>
    </row>
    <row r="32" customFormat="false" ht="15" hidden="false" customHeight="false" outlineLevel="0" collapsed="false">
      <c r="A32" s="154"/>
      <c r="B32" s="154"/>
      <c r="C32" s="165"/>
      <c r="D32" s="175" t="s">
        <v>316</v>
      </c>
      <c r="E32" s="176" t="s">
        <v>285</v>
      </c>
      <c r="F32" s="176"/>
      <c r="G32" s="176" t="n">
        <v>40</v>
      </c>
      <c r="H32" s="176" t="n">
        <v>45</v>
      </c>
      <c r="I32" s="177" t="n">
        <f aca="false">H32-G32</f>
        <v>5</v>
      </c>
      <c r="J32" s="173" t="n">
        <f aca="false">H32/G32*100</f>
        <v>112.5</v>
      </c>
      <c r="K32" s="177" t="n">
        <v>40</v>
      </c>
      <c r="L32" s="178"/>
    </row>
    <row r="33" customFormat="false" ht="15" hidden="false" customHeight="false" outlineLevel="0" collapsed="false">
      <c r="A33" s="154"/>
      <c r="B33" s="154"/>
      <c r="C33" s="165"/>
      <c r="D33" s="175" t="s">
        <v>317</v>
      </c>
      <c r="E33" s="176" t="s">
        <v>285</v>
      </c>
      <c r="F33" s="176"/>
      <c r="G33" s="176" t="n">
        <v>40</v>
      </c>
      <c r="H33" s="176" t="n">
        <v>44</v>
      </c>
      <c r="I33" s="177" t="n">
        <f aca="false">H33-G33</f>
        <v>4</v>
      </c>
      <c r="J33" s="173" t="n">
        <f aca="false">H33/G33*100</f>
        <v>110</v>
      </c>
      <c r="K33" s="177" t="n">
        <v>44</v>
      </c>
      <c r="L33" s="178"/>
    </row>
    <row r="34" customFormat="false" ht="28.35" hidden="false" customHeight="false" outlineLevel="0" collapsed="false">
      <c r="A34" s="154"/>
      <c r="B34" s="154"/>
      <c r="C34" s="165"/>
      <c r="D34" s="175" t="s">
        <v>318</v>
      </c>
      <c r="E34" s="176" t="s">
        <v>285</v>
      </c>
      <c r="F34" s="176"/>
      <c r="G34" s="176" t="n">
        <v>100</v>
      </c>
      <c r="H34" s="176" t="n">
        <v>90</v>
      </c>
      <c r="I34" s="177" t="n">
        <f aca="false">H34-G34</f>
        <v>-10</v>
      </c>
      <c r="J34" s="173" t="n">
        <f aca="false">H34/G34*100</f>
        <v>90</v>
      </c>
      <c r="K34" s="177" t="n">
        <v>70</v>
      </c>
      <c r="L34" s="178" t="s">
        <v>319</v>
      </c>
    </row>
    <row r="35" customFormat="false" ht="15" hidden="false" customHeight="false" outlineLevel="0" collapsed="false">
      <c r="A35" s="154"/>
      <c r="B35" s="154"/>
      <c r="C35" s="165"/>
      <c r="D35" s="175" t="s">
        <v>320</v>
      </c>
      <c r="E35" s="176" t="s">
        <v>306</v>
      </c>
      <c r="F35" s="176"/>
      <c r="G35" s="176" t="n">
        <v>87</v>
      </c>
      <c r="H35" s="179" t="n">
        <v>60</v>
      </c>
      <c r="I35" s="177" t="n">
        <f aca="false">H35-G35</f>
        <v>-27</v>
      </c>
      <c r="J35" s="173" t="n">
        <f aca="false">H35/G35*100</f>
        <v>68.9655172413793</v>
      </c>
      <c r="K35" s="177" t="n">
        <v>89</v>
      </c>
      <c r="L35" s="180"/>
    </row>
    <row r="36" customFormat="false" ht="15" hidden="false" customHeight="false" outlineLevel="0" collapsed="false">
      <c r="A36" s="154"/>
      <c r="B36" s="154"/>
      <c r="C36" s="165"/>
      <c r="D36" s="175" t="s">
        <v>321</v>
      </c>
      <c r="E36" s="176" t="s">
        <v>306</v>
      </c>
      <c r="F36" s="176"/>
      <c r="G36" s="176" t="n">
        <v>242</v>
      </c>
      <c r="H36" s="179" t="n">
        <v>244</v>
      </c>
      <c r="I36" s="177" t="n">
        <f aca="false">H36-G36</f>
        <v>2</v>
      </c>
      <c r="J36" s="173" t="n">
        <f aca="false">H36/G36*100</f>
        <v>100.826446280992</v>
      </c>
      <c r="K36" s="177" t="n">
        <v>362</v>
      </c>
      <c r="L36" s="178"/>
    </row>
    <row r="37" customFormat="false" ht="19.4" hidden="false" customHeight="false" outlineLevel="0" collapsed="false">
      <c r="A37" s="154"/>
      <c r="B37" s="154"/>
      <c r="C37" s="165"/>
      <c r="D37" s="175" t="s">
        <v>322</v>
      </c>
      <c r="E37" s="176" t="s">
        <v>306</v>
      </c>
      <c r="F37" s="181"/>
      <c r="G37" s="181" t="n">
        <v>18724</v>
      </c>
      <c r="H37" s="181" t="n">
        <v>6279</v>
      </c>
      <c r="I37" s="177" t="n">
        <f aca="false">H37-G37</f>
        <v>-12445</v>
      </c>
      <c r="J37" s="173" t="n">
        <f aca="false">H37/G37*100</f>
        <v>33.5345011749626</v>
      </c>
      <c r="K37" s="177" t="n">
        <v>4142</v>
      </c>
      <c r="L37" s="178" t="s">
        <v>323</v>
      </c>
    </row>
    <row r="38" customFormat="false" ht="19.4" hidden="false" customHeight="false" outlineLevel="0" collapsed="false">
      <c r="A38" s="154"/>
      <c r="B38" s="154"/>
      <c r="C38" s="165"/>
      <c r="D38" s="175" t="s">
        <v>324</v>
      </c>
      <c r="E38" s="176" t="s">
        <v>306</v>
      </c>
      <c r="F38" s="181"/>
      <c r="G38" s="181" t="n">
        <v>52114</v>
      </c>
      <c r="H38" s="181" t="n">
        <v>31451</v>
      </c>
      <c r="I38" s="177" t="n">
        <f aca="false">H38-G38</f>
        <v>-20663</v>
      </c>
      <c r="J38" s="173" t="n">
        <f aca="false">H38/G38*100</f>
        <v>60.350385692904</v>
      </c>
      <c r="K38" s="177" t="n">
        <v>35861</v>
      </c>
      <c r="L38" s="178" t="s">
        <v>323</v>
      </c>
    </row>
    <row r="39" customFormat="false" ht="15" hidden="false" customHeight="true" outlineLevel="0" collapsed="false">
      <c r="A39" s="154"/>
      <c r="B39" s="154"/>
      <c r="C39" s="154"/>
      <c r="D39" s="166" t="s">
        <v>325</v>
      </c>
      <c r="E39" s="166"/>
      <c r="F39" s="166"/>
      <c r="G39" s="166"/>
      <c r="H39" s="166"/>
      <c r="I39" s="166"/>
      <c r="J39" s="166"/>
      <c r="K39" s="166"/>
      <c r="L39" s="166"/>
    </row>
    <row r="40" customFormat="false" ht="15" hidden="false" customHeight="false" outlineLevel="0" collapsed="false">
      <c r="A40" s="33"/>
      <c r="B40" s="33"/>
      <c r="C40" s="33"/>
      <c r="D40" s="167" t="s">
        <v>326</v>
      </c>
      <c r="E40" s="168" t="s">
        <v>285</v>
      </c>
      <c r="F40" s="168"/>
      <c r="G40" s="168" t="n">
        <v>80</v>
      </c>
      <c r="H40" s="168" t="n">
        <v>85</v>
      </c>
      <c r="I40" s="169" t="n">
        <f aca="false">H40-G40</f>
        <v>5</v>
      </c>
      <c r="J40" s="170" t="n">
        <f aca="false">H40/G40*100</f>
        <v>106.25</v>
      </c>
      <c r="K40" s="169" t="n">
        <v>94</v>
      </c>
      <c r="L40" s="171"/>
    </row>
    <row r="41" customFormat="false" ht="15" hidden="false" customHeight="false" outlineLevel="0" collapsed="false">
      <c r="A41" s="33"/>
      <c r="B41" s="33"/>
      <c r="C41" s="33"/>
      <c r="D41" s="167" t="s">
        <v>327</v>
      </c>
      <c r="E41" s="168" t="s">
        <v>285</v>
      </c>
      <c r="F41" s="168"/>
      <c r="G41" s="168" t="n">
        <v>100</v>
      </c>
      <c r="H41" s="168" t="n">
        <v>100</v>
      </c>
      <c r="I41" s="169" t="n">
        <f aca="false">H41-G41</f>
        <v>0</v>
      </c>
      <c r="J41" s="170" t="n">
        <f aca="false">H41/G41*100</f>
        <v>100</v>
      </c>
      <c r="K41" s="169" t="n">
        <v>95</v>
      </c>
      <c r="L41" s="171" t="n">
        <v>0</v>
      </c>
    </row>
    <row r="42" customFormat="false" ht="28.35" hidden="false" customHeight="false" outlineLevel="0" collapsed="false">
      <c r="A42" s="33"/>
      <c r="B42" s="33"/>
      <c r="C42" s="33"/>
      <c r="D42" s="167" t="s">
        <v>328</v>
      </c>
      <c r="E42" s="168" t="s">
        <v>285</v>
      </c>
      <c r="F42" s="168"/>
      <c r="G42" s="168" t="n">
        <v>30</v>
      </c>
      <c r="H42" s="168" t="n">
        <v>20</v>
      </c>
      <c r="I42" s="169" t="n">
        <f aca="false">H42-G42</f>
        <v>-10</v>
      </c>
      <c r="J42" s="170" t="n">
        <f aca="false">H42/G42*100</f>
        <v>66.6666666666667</v>
      </c>
      <c r="K42" s="169" t="n">
        <v>16</v>
      </c>
      <c r="L42" s="182" t="s">
        <v>329</v>
      </c>
    </row>
    <row r="43" customFormat="false" ht="28.35" hidden="false" customHeight="false" outlineLevel="0" collapsed="false">
      <c r="A43" s="33"/>
      <c r="B43" s="33"/>
      <c r="C43" s="33"/>
      <c r="D43" s="167" t="s">
        <v>330</v>
      </c>
      <c r="E43" s="168" t="s">
        <v>285</v>
      </c>
      <c r="F43" s="168"/>
      <c r="G43" s="168" t="n">
        <v>30</v>
      </c>
      <c r="H43" s="168" t="n">
        <v>25</v>
      </c>
      <c r="I43" s="169" t="n">
        <f aca="false">H43-G43</f>
        <v>-5</v>
      </c>
      <c r="J43" s="170" t="n">
        <f aca="false">H43/G43*100</f>
        <v>83.3333333333333</v>
      </c>
      <c r="K43" s="169" t="n">
        <v>29</v>
      </c>
      <c r="L43" s="182" t="s">
        <v>329</v>
      </c>
    </row>
    <row r="44" customFormat="false" ht="19.4" hidden="false" customHeight="false" outlineLevel="0" collapsed="false">
      <c r="A44" s="33"/>
      <c r="B44" s="33"/>
      <c r="C44" s="33"/>
      <c r="D44" s="167" t="s">
        <v>316</v>
      </c>
      <c r="E44" s="168" t="s">
        <v>285</v>
      </c>
      <c r="F44" s="168"/>
      <c r="G44" s="168" t="n">
        <v>60</v>
      </c>
      <c r="H44" s="168" t="n">
        <v>70</v>
      </c>
      <c r="I44" s="169" t="n">
        <f aca="false">H44-G44</f>
        <v>10</v>
      </c>
      <c r="J44" s="173" t="n">
        <f aca="false">H44/G44*100</f>
        <v>116.666666666667</v>
      </c>
      <c r="K44" s="169" t="n">
        <v>73</v>
      </c>
      <c r="L44" s="182" t="s">
        <v>331</v>
      </c>
    </row>
    <row r="45" customFormat="false" ht="37.3" hidden="false" customHeight="false" outlineLevel="0" collapsed="false">
      <c r="A45" s="33"/>
      <c r="B45" s="33"/>
      <c r="C45" s="33"/>
      <c r="D45" s="167" t="s">
        <v>332</v>
      </c>
      <c r="E45" s="168" t="s">
        <v>285</v>
      </c>
      <c r="F45" s="168"/>
      <c r="G45" s="168" t="n">
        <v>30</v>
      </c>
      <c r="H45" s="168" t="n">
        <v>30</v>
      </c>
      <c r="I45" s="169" t="n">
        <f aca="false">H45-G45</f>
        <v>0</v>
      </c>
      <c r="J45" s="170" t="n">
        <f aca="false">H45/G45*100</f>
        <v>100</v>
      </c>
      <c r="K45" s="169" t="n">
        <v>33</v>
      </c>
      <c r="L45" s="183"/>
    </row>
    <row r="46" customFormat="false" ht="19.4" hidden="false" customHeight="false" outlineLevel="0" collapsed="false">
      <c r="A46" s="33"/>
      <c r="B46" s="33"/>
      <c r="C46" s="33"/>
      <c r="D46" s="167" t="s">
        <v>302</v>
      </c>
      <c r="E46" s="168" t="s">
        <v>285</v>
      </c>
      <c r="F46" s="168"/>
      <c r="G46" s="168" t="n">
        <v>100</v>
      </c>
      <c r="H46" s="168" t="n">
        <v>100</v>
      </c>
      <c r="I46" s="169" t="n">
        <f aca="false">H46-G46</f>
        <v>0</v>
      </c>
      <c r="J46" s="170" t="n">
        <f aca="false">H46/G46*100</f>
        <v>100</v>
      </c>
      <c r="K46" s="169" t="n">
        <v>100</v>
      </c>
      <c r="L46" s="171"/>
    </row>
    <row r="47" customFormat="false" ht="28.35" hidden="false" customHeight="false" outlineLevel="0" collapsed="false">
      <c r="A47" s="33"/>
      <c r="B47" s="33"/>
      <c r="C47" s="33"/>
      <c r="D47" s="167" t="s">
        <v>303</v>
      </c>
      <c r="E47" s="168" t="s">
        <v>285</v>
      </c>
      <c r="F47" s="168"/>
      <c r="G47" s="168" t="n">
        <v>100</v>
      </c>
      <c r="H47" s="168" t="n">
        <v>100</v>
      </c>
      <c r="I47" s="169" t="n">
        <f aca="false">H47-G47</f>
        <v>0</v>
      </c>
      <c r="J47" s="170" t="n">
        <f aca="false">H47/G47*100</f>
        <v>100</v>
      </c>
      <c r="K47" s="169" t="n">
        <v>100</v>
      </c>
      <c r="L47" s="171"/>
    </row>
    <row r="48" customFormat="false" ht="15" hidden="false" customHeight="false" outlineLevel="0" collapsed="false">
      <c r="A48" s="33"/>
      <c r="B48" s="33"/>
      <c r="C48" s="33"/>
      <c r="D48" s="167" t="s">
        <v>305</v>
      </c>
      <c r="E48" s="168" t="s">
        <v>306</v>
      </c>
      <c r="F48" s="168"/>
      <c r="G48" s="168" t="n">
        <v>0</v>
      </c>
      <c r="H48" s="168" t="n">
        <v>1</v>
      </c>
      <c r="I48" s="169" t="n">
        <f aca="false">H48-G48</f>
        <v>1</v>
      </c>
      <c r="J48" s="170" t="n">
        <v>100</v>
      </c>
      <c r="K48" s="169" t="n">
        <v>0</v>
      </c>
      <c r="L48" s="182" t="s">
        <v>333</v>
      </c>
    </row>
    <row r="49" customFormat="false" ht="57.75" hidden="false" customHeight="true" outlineLevel="0" collapsed="false">
      <c r="A49" s="33"/>
      <c r="B49" s="33"/>
      <c r="C49" s="33"/>
      <c r="D49" s="167" t="s">
        <v>307</v>
      </c>
      <c r="E49" s="168" t="s">
        <v>306</v>
      </c>
      <c r="F49" s="168"/>
      <c r="G49" s="176" t="n">
        <v>729</v>
      </c>
      <c r="H49" s="176" t="n">
        <v>758</v>
      </c>
      <c r="I49" s="169" t="n">
        <f aca="false">H49-G49</f>
        <v>29</v>
      </c>
      <c r="J49" s="170" t="n">
        <f aca="false">H49/G49*100</f>
        <v>103.9780521262</v>
      </c>
      <c r="K49" s="169" t="n">
        <v>974</v>
      </c>
      <c r="L49" s="171"/>
    </row>
  </sheetData>
  <mergeCells count="17">
    <mergeCell ref="A2:L2"/>
    <mergeCell ref="A3:L3"/>
    <mergeCell ref="A5:B6"/>
    <mergeCell ref="C5:C7"/>
    <mergeCell ref="D5:D7"/>
    <mergeCell ref="E5:E7"/>
    <mergeCell ref="F5:H5"/>
    <mergeCell ref="I5:I7"/>
    <mergeCell ref="J5:J7"/>
    <mergeCell ref="L5:L7"/>
    <mergeCell ref="F6:F7"/>
    <mergeCell ref="G6:G7"/>
    <mergeCell ref="H6:H7"/>
    <mergeCell ref="D8:L8"/>
    <mergeCell ref="D9:L9"/>
    <mergeCell ref="D27:L27"/>
    <mergeCell ref="D39:L39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72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H3" activeCellId="0" sqref="H3"/>
    </sheetView>
  </sheetViews>
  <sheetFormatPr defaultColWidth="8.6796875" defaultRowHeight="15" zeroHeight="false" outlineLevelRow="0" outlineLevelCol="0"/>
  <cols>
    <col collapsed="false" customWidth="true" hidden="false" outlineLevel="0" max="1" min="1" style="46" width="4"/>
    <col collapsed="false" customWidth="true" hidden="false" outlineLevel="0" max="2" min="2" style="46" width="3.86"/>
    <col collapsed="false" customWidth="true" hidden="false" outlineLevel="0" max="3" min="3" style="46" width="4.71"/>
    <col collapsed="false" customWidth="true" hidden="false" outlineLevel="0" max="4" min="4" style="46" width="52.29"/>
    <col collapsed="false" customWidth="true" hidden="false" outlineLevel="0" max="7" min="6" style="46" width="10"/>
    <col collapsed="false" customWidth="true" hidden="false" outlineLevel="0" max="8" min="8" style="46" width="11.43"/>
    <col collapsed="false" customWidth="true" hidden="false" outlineLevel="0" max="9" min="9" style="46" width="12.29"/>
  </cols>
  <sheetData>
    <row r="1" customFormat="false" ht="30.75" hidden="false" customHeight="true" outlineLevel="0" collapsed="false">
      <c r="A1" s="184"/>
      <c r="B1" s="184"/>
      <c r="C1" s="184"/>
      <c r="D1" s="185" t="s">
        <v>334</v>
      </c>
      <c r="E1" s="184"/>
      <c r="F1" s="184"/>
      <c r="G1" s="184"/>
      <c r="H1" s="184"/>
      <c r="I1" s="184"/>
    </row>
    <row r="2" customFormat="false" ht="15" hidden="false" customHeight="false" outlineLevel="0" collapsed="false">
      <c r="A2" s="184"/>
      <c r="B2" s="184"/>
      <c r="C2" s="184"/>
      <c r="D2" s="184"/>
      <c r="E2" s="184"/>
      <c r="F2" s="184"/>
      <c r="G2" s="184"/>
      <c r="H2" s="184"/>
      <c r="I2" s="184"/>
    </row>
    <row r="3" customFormat="false" ht="75" hidden="false" customHeight="true" outlineLevel="0" collapsed="false">
      <c r="A3" s="186" t="s">
        <v>2</v>
      </c>
      <c r="B3" s="186"/>
      <c r="C3" s="186" t="s">
        <v>273</v>
      </c>
      <c r="D3" s="186" t="s">
        <v>274</v>
      </c>
      <c r="E3" s="187" t="s">
        <v>275</v>
      </c>
      <c r="F3" s="186" t="s">
        <v>276</v>
      </c>
      <c r="G3" s="186"/>
      <c r="H3" s="188" t="s">
        <v>335</v>
      </c>
      <c r="I3" s="188"/>
    </row>
    <row r="4" customFormat="false" ht="133.5" hidden="false" customHeight="true" outlineLevel="0" collapsed="false">
      <c r="A4" s="189" t="s">
        <v>8</v>
      </c>
      <c r="B4" s="189" t="s">
        <v>9</v>
      </c>
      <c r="C4" s="186"/>
      <c r="D4" s="186"/>
      <c r="E4" s="187"/>
      <c r="F4" s="186" t="s">
        <v>336</v>
      </c>
      <c r="G4" s="186" t="s">
        <v>337</v>
      </c>
      <c r="H4" s="186" t="s">
        <v>338</v>
      </c>
      <c r="I4" s="186" t="s">
        <v>339</v>
      </c>
    </row>
    <row r="5" customFormat="false" ht="22.35" hidden="false" customHeight="false" outlineLevel="0" collapsed="false">
      <c r="A5" s="189"/>
      <c r="B5" s="189"/>
      <c r="C5" s="186"/>
      <c r="D5" s="186"/>
      <c r="E5" s="187"/>
      <c r="F5" s="186"/>
      <c r="G5" s="186"/>
      <c r="H5" s="190" t="s">
        <v>340</v>
      </c>
      <c r="I5" s="190" t="s">
        <v>341</v>
      </c>
    </row>
    <row r="6" customFormat="false" ht="30.75" hidden="false" customHeight="true" outlineLevel="0" collapsed="false">
      <c r="A6" s="190" t="s">
        <v>248</v>
      </c>
      <c r="B6" s="190"/>
      <c r="C6" s="190"/>
      <c r="D6" s="190"/>
      <c r="E6" s="190"/>
      <c r="F6" s="190"/>
      <c r="G6" s="190"/>
      <c r="H6" s="190"/>
      <c r="I6" s="190"/>
    </row>
    <row r="7" customFormat="false" ht="37.3" hidden="false" customHeight="false" outlineLevel="0" collapsed="false">
      <c r="A7" s="189"/>
      <c r="B7" s="189"/>
      <c r="C7" s="191" t="n">
        <v>1</v>
      </c>
      <c r="D7" s="192" t="s">
        <v>342</v>
      </c>
      <c r="E7" s="193" t="s">
        <v>285</v>
      </c>
      <c r="F7" s="193" t="n">
        <v>100</v>
      </c>
      <c r="G7" s="193" t="n">
        <v>100</v>
      </c>
      <c r="H7" s="194" t="n">
        <f aca="false">G7/F7*100</f>
        <v>100</v>
      </c>
      <c r="I7" s="189"/>
      <c r="J7" s="47" t="n">
        <f aca="false">G7/F7*100</f>
        <v>100</v>
      </c>
    </row>
    <row r="8" customFormat="false" ht="37.3" hidden="false" customHeight="false" outlineLevel="0" collapsed="false">
      <c r="A8" s="189"/>
      <c r="B8" s="189"/>
      <c r="C8" s="191" t="n">
        <v>2</v>
      </c>
      <c r="D8" s="192" t="s">
        <v>286</v>
      </c>
      <c r="E8" s="193" t="s">
        <v>285</v>
      </c>
      <c r="F8" s="193" t="n">
        <v>100</v>
      </c>
      <c r="G8" s="193" t="n">
        <v>100</v>
      </c>
      <c r="H8" s="194" t="n">
        <f aca="false">G8/F8*100</f>
        <v>100</v>
      </c>
      <c r="I8" s="189"/>
      <c r="J8" s="47" t="n">
        <f aca="false">G8/F8*100</f>
        <v>100</v>
      </c>
    </row>
    <row r="9" customFormat="false" ht="25.35" hidden="false" customHeight="false" outlineLevel="0" collapsed="false">
      <c r="A9" s="189"/>
      <c r="B9" s="189"/>
      <c r="C9" s="191" t="n">
        <v>3</v>
      </c>
      <c r="D9" s="192" t="s">
        <v>287</v>
      </c>
      <c r="E9" s="193" t="s">
        <v>285</v>
      </c>
      <c r="F9" s="193" t="n">
        <v>0</v>
      </c>
      <c r="G9" s="193" t="n">
        <v>0</v>
      </c>
      <c r="H9" s="194"/>
      <c r="I9" s="189" t="n">
        <v>0</v>
      </c>
    </row>
    <row r="10" customFormat="false" ht="49.25" hidden="false" customHeight="false" outlineLevel="0" collapsed="false">
      <c r="A10" s="189"/>
      <c r="B10" s="189"/>
      <c r="C10" s="191" t="n">
        <v>4</v>
      </c>
      <c r="D10" s="192" t="s">
        <v>288</v>
      </c>
      <c r="E10" s="193" t="s">
        <v>285</v>
      </c>
      <c r="F10" s="193" t="n">
        <v>100</v>
      </c>
      <c r="G10" s="193" t="n">
        <v>100</v>
      </c>
      <c r="H10" s="194" t="n">
        <f aca="false">G10/F10*100</f>
        <v>100</v>
      </c>
      <c r="I10" s="189"/>
      <c r="J10" s="47" t="n">
        <f aca="false">G10/F10*100</f>
        <v>100</v>
      </c>
    </row>
    <row r="11" customFormat="false" ht="25.35" hidden="false" customHeight="false" outlineLevel="0" collapsed="false">
      <c r="A11" s="189"/>
      <c r="B11" s="189"/>
      <c r="C11" s="191" t="n">
        <v>5</v>
      </c>
      <c r="D11" s="192" t="s">
        <v>343</v>
      </c>
      <c r="E11" s="193" t="s">
        <v>285</v>
      </c>
      <c r="F11" s="193" t="n">
        <v>100</v>
      </c>
      <c r="G11" s="193" t="n">
        <v>100</v>
      </c>
      <c r="H11" s="194" t="n">
        <f aca="false">G11/F11*100</f>
        <v>100</v>
      </c>
      <c r="I11" s="189"/>
      <c r="J11" s="47" t="n">
        <f aca="false">G11/F11*100</f>
        <v>100</v>
      </c>
    </row>
    <row r="12" customFormat="false" ht="37.3" hidden="false" customHeight="false" outlineLevel="0" collapsed="false">
      <c r="A12" s="189"/>
      <c r="B12" s="189"/>
      <c r="C12" s="191" t="n">
        <v>6</v>
      </c>
      <c r="D12" s="192" t="s">
        <v>344</v>
      </c>
      <c r="E12" s="193" t="s">
        <v>285</v>
      </c>
      <c r="F12" s="193" t="n">
        <v>1</v>
      </c>
      <c r="G12" s="193" t="n">
        <v>0</v>
      </c>
      <c r="H12" s="194" t="n">
        <f aca="false">G12/F12*100</f>
        <v>0</v>
      </c>
      <c r="I12" s="189"/>
      <c r="J12" s="47" t="n">
        <f aca="false">G12/F12*100</f>
        <v>0</v>
      </c>
    </row>
    <row r="13" customFormat="false" ht="37.3" hidden="false" customHeight="false" outlineLevel="0" collapsed="false">
      <c r="A13" s="189"/>
      <c r="B13" s="189"/>
      <c r="C13" s="191" t="n">
        <v>7</v>
      </c>
      <c r="D13" s="192" t="s">
        <v>345</v>
      </c>
      <c r="E13" s="193" t="s">
        <v>285</v>
      </c>
      <c r="F13" s="193" t="n">
        <v>3</v>
      </c>
      <c r="G13" s="193" t="n">
        <v>3.75</v>
      </c>
      <c r="H13" s="194" t="n">
        <v>100</v>
      </c>
      <c r="I13" s="189"/>
      <c r="J13" s="47" t="n">
        <f aca="false">G13/F13*100</f>
        <v>125</v>
      </c>
    </row>
    <row r="14" customFormat="false" ht="37.3" hidden="false" customHeight="false" outlineLevel="0" collapsed="false">
      <c r="A14" s="189"/>
      <c r="B14" s="189"/>
      <c r="C14" s="191" t="n">
        <v>8</v>
      </c>
      <c r="D14" s="192" t="s">
        <v>346</v>
      </c>
      <c r="E14" s="193" t="s">
        <v>285</v>
      </c>
      <c r="F14" s="193" t="n">
        <v>0</v>
      </c>
      <c r="G14" s="193" t="n">
        <v>0</v>
      </c>
      <c r="H14" s="194"/>
      <c r="I14" s="189" t="n">
        <v>0</v>
      </c>
    </row>
    <row r="15" customFormat="false" ht="37.3" hidden="false" customHeight="false" outlineLevel="0" collapsed="false">
      <c r="A15" s="189"/>
      <c r="B15" s="189"/>
      <c r="C15" s="191" t="n">
        <v>9</v>
      </c>
      <c r="D15" s="192" t="s">
        <v>294</v>
      </c>
      <c r="E15" s="193" t="s">
        <v>285</v>
      </c>
      <c r="F15" s="193" t="n">
        <v>100</v>
      </c>
      <c r="G15" s="193" t="n">
        <v>100</v>
      </c>
      <c r="H15" s="194" t="n">
        <f aca="false">G15/F15*100</f>
        <v>100</v>
      </c>
      <c r="I15" s="189"/>
      <c r="J15" s="47" t="n">
        <f aca="false">G15/F15*100</f>
        <v>100</v>
      </c>
    </row>
    <row r="16" customFormat="false" ht="25.35" hidden="false" customHeight="false" outlineLevel="0" collapsed="false">
      <c r="A16" s="189"/>
      <c r="B16" s="189"/>
      <c r="C16" s="191" t="n">
        <v>10</v>
      </c>
      <c r="D16" s="192" t="s">
        <v>347</v>
      </c>
      <c r="E16" s="193" t="s">
        <v>285</v>
      </c>
      <c r="F16" s="193" t="n">
        <v>90</v>
      </c>
      <c r="G16" s="193" t="n">
        <v>86.5</v>
      </c>
      <c r="H16" s="194" t="n">
        <f aca="false">G16/F16*100</f>
        <v>96.1111111111111</v>
      </c>
      <c r="I16" s="189"/>
      <c r="J16" s="47" t="n">
        <f aca="false">G16/F16*100</f>
        <v>96.1111111111111</v>
      </c>
    </row>
    <row r="17" customFormat="false" ht="25.35" hidden="false" customHeight="false" outlineLevel="0" collapsed="false">
      <c r="A17" s="189"/>
      <c r="B17" s="189" t="n">
        <v>0</v>
      </c>
      <c r="C17" s="191" t="n">
        <v>11</v>
      </c>
      <c r="D17" s="192" t="s">
        <v>348</v>
      </c>
      <c r="E17" s="193" t="s">
        <v>285</v>
      </c>
      <c r="F17" s="193" t="n">
        <v>50</v>
      </c>
      <c r="G17" s="193" t="n">
        <v>53.5</v>
      </c>
      <c r="H17" s="194" t="n">
        <v>100</v>
      </c>
      <c r="I17" s="189"/>
      <c r="J17" s="47" t="n">
        <f aca="false">G17/F17*100</f>
        <v>107</v>
      </c>
    </row>
    <row r="18" customFormat="false" ht="25.35" hidden="false" customHeight="false" outlineLevel="0" collapsed="false">
      <c r="A18" s="189"/>
      <c r="B18" s="189"/>
      <c r="C18" s="193" t="n">
        <v>12</v>
      </c>
      <c r="D18" s="192" t="s">
        <v>349</v>
      </c>
      <c r="E18" s="193" t="s">
        <v>285</v>
      </c>
      <c r="F18" s="193" t="n">
        <v>50</v>
      </c>
      <c r="G18" s="193" t="n">
        <v>41</v>
      </c>
      <c r="H18" s="194" t="n">
        <f aca="false">G18/F18*100</f>
        <v>82</v>
      </c>
      <c r="I18" s="189"/>
      <c r="J18" s="47" t="n">
        <f aca="false">G18/F18*100</f>
        <v>82</v>
      </c>
    </row>
    <row r="19" customFormat="false" ht="25.35" hidden="false" customHeight="false" outlineLevel="0" collapsed="false">
      <c r="A19" s="189"/>
      <c r="B19" s="189"/>
      <c r="C19" s="191" t="n">
        <v>13</v>
      </c>
      <c r="D19" s="192" t="s">
        <v>350</v>
      </c>
      <c r="E19" s="193" t="s">
        <v>285</v>
      </c>
      <c r="F19" s="193" t="n">
        <v>30</v>
      </c>
      <c r="G19" s="193" t="n">
        <v>14</v>
      </c>
      <c r="H19" s="194" t="n">
        <f aca="false">G19/F19*100</f>
        <v>46.6666666666667</v>
      </c>
      <c r="I19" s="189"/>
      <c r="J19" s="47" t="n">
        <f aca="false">G19/F19*100</f>
        <v>46.6666666666667</v>
      </c>
    </row>
    <row r="20" customFormat="false" ht="37.3" hidden="false" customHeight="false" outlineLevel="0" collapsed="false">
      <c r="A20" s="189"/>
      <c r="B20" s="189"/>
      <c r="C20" s="191" t="n">
        <v>14</v>
      </c>
      <c r="D20" s="192" t="s">
        <v>302</v>
      </c>
      <c r="E20" s="193" t="s">
        <v>285</v>
      </c>
      <c r="F20" s="193" t="n">
        <v>100</v>
      </c>
      <c r="G20" s="193" t="n">
        <v>98</v>
      </c>
      <c r="H20" s="194" t="n">
        <f aca="false">G20/F20*100</f>
        <v>98</v>
      </c>
      <c r="I20" s="189"/>
      <c r="J20" s="47" t="n">
        <f aca="false">G20/F20*100</f>
        <v>98</v>
      </c>
    </row>
    <row r="21" customFormat="false" ht="61.15" hidden="false" customHeight="false" outlineLevel="0" collapsed="false">
      <c r="A21" s="189"/>
      <c r="B21" s="189"/>
      <c r="C21" s="191" t="n">
        <v>15</v>
      </c>
      <c r="D21" s="192" t="s">
        <v>303</v>
      </c>
      <c r="E21" s="193" t="s">
        <v>285</v>
      </c>
      <c r="F21" s="193" t="n">
        <v>100</v>
      </c>
      <c r="G21" s="193" t="n">
        <v>88</v>
      </c>
      <c r="H21" s="194" t="n">
        <f aca="false">G21/F21*100</f>
        <v>88</v>
      </c>
      <c r="I21" s="189"/>
      <c r="J21" s="47" t="n">
        <f aca="false">G21/F21*100</f>
        <v>88</v>
      </c>
    </row>
    <row r="22" customFormat="false" ht="15" hidden="false" customHeight="false" outlineLevel="0" collapsed="false">
      <c r="A22" s="189"/>
      <c r="B22" s="189"/>
      <c r="C22" s="191" t="n">
        <v>16</v>
      </c>
      <c r="D22" s="192" t="s">
        <v>305</v>
      </c>
      <c r="E22" s="193" t="s">
        <v>306</v>
      </c>
      <c r="F22" s="193" t="n">
        <v>0</v>
      </c>
      <c r="G22" s="193" t="n">
        <v>0</v>
      </c>
      <c r="H22" s="194"/>
      <c r="I22" s="189" t="n">
        <v>0</v>
      </c>
    </row>
    <row r="23" customFormat="false" ht="15" hidden="false" customHeight="false" outlineLevel="0" collapsed="false">
      <c r="A23" s="189"/>
      <c r="B23" s="189"/>
      <c r="C23" s="191" t="n">
        <v>17</v>
      </c>
      <c r="D23" s="192" t="s">
        <v>307</v>
      </c>
      <c r="E23" s="193" t="s">
        <v>306</v>
      </c>
      <c r="F23" s="193" t="n">
        <v>1028</v>
      </c>
      <c r="G23" s="193" t="n">
        <v>1003</v>
      </c>
      <c r="H23" s="194" t="n">
        <f aca="false">G23/F23*100</f>
        <v>97.568093385214</v>
      </c>
      <c r="I23" s="189"/>
      <c r="J23" s="47" t="n">
        <f aca="false">G23/F23*100</f>
        <v>97.568093385214</v>
      </c>
    </row>
    <row r="24" customFormat="false" ht="15" hidden="false" customHeight="true" outlineLevel="0" collapsed="false">
      <c r="A24" s="190" t="s">
        <v>309</v>
      </c>
      <c r="B24" s="190"/>
      <c r="C24" s="190"/>
      <c r="D24" s="190"/>
      <c r="E24" s="190"/>
      <c r="F24" s="190"/>
      <c r="G24" s="190"/>
      <c r="H24" s="190"/>
      <c r="I24" s="190"/>
    </row>
    <row r="25" customFormat="false" ht="15" hidden="false" customHeight="false" outlineLevel="0" collapsed="false">
      <c r="A25" s="189"/>
      <c r="B25" s="189"/>
      <c r="C25" s="191" t="n">
        <v>18</v>
      </c>
      <c r="D25" s="192" t="s">
        <v>310</v>
      </c>
      <c r="E25" s="193" t="s">
        <v>285</v>
      </c>
      <c r="F25" s="193" t="n">
        <v>70</v>
      </c>
      <c r="G25" s="193" t="n">
        <v>55</v>
      </c>
      <c r="H25" s="195" t="n">
        <f aca="false">G25/F25*100</f>
        <v>78.5714285714286</v>
      </c>
      <c r="I25" s="189"/>
      <c r="J25" s="47" t="n">
        <f aca="false">G25/F25*100</f>
        <v>78.5714285714286</v>
      </c>
    </row>
    <row r="26" customFormat="false" ht="25.35" hidden="false" customHeight="false" outlineLevel="0" collapsed="false">
      <c r="A26" s="189"/>
      <c r="B26" s="189"/>
      <c r="C26" s="191" t="n">
        <v>19</v>
      </c>
      <c r="D26" s="192" t="s">
        <v>312</v>
      </c>
      <c r="E26" s="193" t="s">
        <v>285</v>
      </c>
      <c r="F26" s="193" t="n">
        <v>0</v>
      </c>
      <c r="G26" s="193" t="n">
        <v>0</v>
      </c>
      <c r="H26" s="195"/>
      <c r="I26" s="189" t="n">
        <v>0</v>
      </c>
      <c r="J26" s="47"/>
    </row>
    <row r="27" customFormat="false" ht="25.35" hidden="false" customHeight="false" outlineLevel="0" collapsed="false">
      <c r="A27" s="189"/>
      <c r="B27" s="189"/>
      <c r="C27" s="191" t="n">
        <v>20</v>
      </c>
      <c r="D27" s="192" t="s">
        <v>313</v>
      </c>
      <c r="E27" s="193" t="s">
        <v>285</v>
      </c>
      <c r="F27" s="193" t="n">
        <v>0</v>
      </c>
      <c r="G27" s="193" t="n">
        <v>0</v>
      </c>
      <c r="H27" s="194"/>
      <c r="I27" s="189" t="n">
        <v>0</v>
      </c>
      <c r="J27" s="47"/>
    </row>
    <row r="28" customFormat="false" ht="25.35" hidden="false" customHeight="false" outlineLevel="0" collapsed="false">
      <c r="A28" s="189"/>
      <c r="B28" s="189"/>
      <c r="C28" s="191" t="n">
        <v>21</v>
      </c>
      <c r="D28" s="192" t="s">
        <v>314</v>
      </c>
      <c r="E28" s="193"/>
      <c r="F28" s="193" t="n">
        <v>36</v>
      </c>
      <c r="G28" s="193" t="n">
        <v>39</v>
      </c>
      <c r="H28" s="194" t="n">
        <v>100</v>
      </c>
      <c r="I28" s="189"/>
      <c r="J28" s="47" t="n">
        <f aca="false">G28/F28*100</f>
        <v>108.333333333333</v>
      </c>
    </row>
    <row r="29" customFormat="false" ht="25.35" hidden="false" customHeight="false" outlineLevel="0" collapsed="false">
      <c r="A29" s="189"/>
      <c r="B29" s="189"/>
      <c r="C29" s="191" t="n">
        <v>22</v>
      </c>
      <c r="D29" s="192" t="s">
        <v>316</v>
      </c>
      <c r="E29" s="193" t="s">
        <v>285</v>
      </c>
      <c r="F29" s="193" t="n">
        <v>40</v>
      </c>
      <c r="G29" s="193" t="n">
        <v>40</v>
      </c>
      <c r="H29" s="194" t="n">
        <f aca="false">G29/F29*100</f>
        <v>100</v>
      </c>
      <c r="I29" s="189"/>
      <c r="J29" s="47" t="n">
        <f aca="false">G29/F29*100</f>
        <v>100</v>
      </c>
    </row>
    <row r="30" customFormat="false" ht="25.35" hidden="false" customHeight="false" outlineLevel="0" collapsed="false">
      <c r="A30" s="189"/>
      <c r="B30" s="189"/>
      <c r="C30" s="191" t="n">
        <v>23</v>
      </c>
      <c r="D30" s="192" t="s">
        <v>351</v>
      </c>
      <c r="E30" s="193" t="s">
        <v>285</v>
      </c>
      <c r="F30" s="193" t="n">
        <v>100</v>
      </c>
      <c r="G30" s="193" t="n">
        <v>100</v>
      </c>
      <c r="H30" s="194" t="n">
        <f aca="false">G30/F30*100</f>
        <v>100</v>
      </c>
      <c r="I30" s="189"/>
      <c r="J30" s="47" t="n">
        <f aca="false">G30/F30*100</f>
        <v>100</v>
      </c>
    </row>
    <row r="31" customFormat="false" ht="25.35" hidden="false" customHeight="false" outlineLevel="0" collapsed="false">
      <c r="A31" s="189"/>
      <c r="B31" s="189"/>
      <c r="C31" s="191" t="n">
        <v>24</v>
      </c>
      <c r="D31" s="192" t="s">
        <v>332</v>
      </c>
      <c r="E31" s="193" t="s">
        <v>285</v>
      </c>
      <c r="F31" s="193" t="n">
        <v>40</v>
      </c>
      <c r="G31" s="193" t="n">
        <v>44</v>
      </c>
      <c r="H31" s="194" t="n">
        <v>100</v>
      </c>
      <c r="I31" s="189"/>
      <c r="J31" s="47" t="n">
        <f aca="false">G31/F31*100</f>
        <v>110</v>
      </c>
    </row>
    <row r="32" customFormat="false" ht="61.15" hidden="false" customHeight="false" outlineLevel="0" collapsed="false">
      <c r="A32" s="189" t="n">
        <v>56</v>
      </c>
      <c r="B32" s="189"/>
      <c r="C32" s="191" t="n">
        <v>25</v>
      </c>
      <c r="D32" s="192" t="s">
        <v>352</v>
      </c>
      <c r="E32" s="193" t="s">
        <v>285</v>
      </c>
      <c r="F32" s="193" t="n">
        <v>80</v>
      </c>
      <c r="G32" s="193" t="n">
        <v>70</v>
      </c>
      <c r="H32" s="195" t="n">
        <f aca="false">G32/F32*100</f>
        <v>87.5</v>
      </c>
      <c r="I32" s="189"/>
      <c r="J32" s="47" t="n">
        <f aca="false">G32/F32*100</f>
        <v>87.5</v>
      </c>
    </row>
    <row r="33" customFormat="false" ht="15" hidden="false" customHeight="false" outlineLevel="0" collapsed="false">
      <c r="A33" s="189" t="n">
        <v>56</v>
      </c>
      <c r="B33" s="189"/>
      <c r="C33" s="191" t="n">
        <v>26</v>
      </c>
      <c r="D33" s="192" t="s">
        <v>320</v>
      </c>
      <c r="E33" s="193" t="s">
        <v>306</v>
      </c>
      <c r="F33" s="193" t="n">
        <v>103</v>
      </c>
      <c r="G33" s="196" t="n">
        <v>88</v>
      </c>
      <c r="H33" s="195" t="n">
        <f aca="false">G33/F33*100</f>
        <v>85.4368932038835</v>
      </c>
      <c r="I33" s="189"/>
      <c r="J33" s="47" t="n">
        <f aca="false">G33/F33*100</f>
        <v>85.4368932038835</v>
      </c>
    </row>
    <row r="34" customFormat="false" ht="15" hidden="false" customHeight="false" outlineLevel="0" collapsed="false">
      <c r="A34" s="189" t="n">
        <v>56</v>
      </c>
      <c r="B34" s="189"/>
      <c r="C34" s="191" t="n">
        <v>27</v>
      </c>
      <c r="D34" s="192" t="s">
        <v>321</v>
      </c>
      <c r="E34" s="193" t="s">
        <v>306</v>
      </c>
      <c r="F34" s="193" t="n">
        <v>349</v>
      </c>
      <c r="G34" s="196" t="n">
        <v>363</v>
      </c>
      <c r="H34" s="195" t="n">
        <v>100</v>
      </c>
      <c r="I34" s="189"/>
      <c r="J34" s="47" t="n">
        <f aca="false">G34/F34*100</f>
        <v>104.011461318052</v>
      </c>
    </row>
    <row r="35" customFormat="false" ht="15" hidden="false" customHeight="false" outlineLevel="0" collapsed="false">
      <c r="A35" s="189" t="n">
        <v>56</v>
      </c>
      <c r="B35" s="189"/>
      <c r="C35" s="191" t="n">
        <v>28</v>
      </c>
      <c r="D35" s="192" t="s">
        <v>322</v>
      </c>
      <c r="E35" s="193" t="s">
        <v>306</v>
      </c>
      <c r="F35" s="197" t="n">
        <v>18839</v>
      </c>
      <c r="G35" s="197" t="n">
        <v>4142</v>
      </c>
      <c r="H35" s="195" t="n">
        <f aca="false">G35/F35*100</f>
        <v>21.9863050055735</v>
      </c>
      <c r="I35" s="189"/>
      <c r="J35" s="47" t="n">
        <f aca="false">G35/F35*100</f>
        <v>21.9863050055735</v>
      </c>
    </row>
    <row r="36" customFormat="false" ht="15" hidden="false" customHeight="false" outlineLevel="0" collapsed="false">
      <c r="A36" s="189" t="n">
        <v>56</v>
      </c>
      <c r="B36" s="189" t="n">
        <v>0</v>
      </c>
      <c r="C36" s="191" t="n">
        <v>29</v>
      </c>
      <c r="D36" s="192" t="s">
        <v>324</v>
      </c>
      <c r="E36" s="193" t="s">
        <v>306</v>
      </c>
      <c r="F36" s="197" t="n">
        <v>62767</v>
      </c>
      <c r="G36" s="197" t="n">
        <v>35861</v>
      </c>
      <c r="H36" s="195" t="n">
        <f aca="false">G36/F36*100</f>
        <v>57.1335255787277</v>
      </c>
      <c r="I36" s="189"/>
      <c r="J36" s="47" t="n">
        <f aca="false">G36/F36*100</f>
        <v>57.1335255787277</v>
      </c>
    </row>
    <row r="37" customFormat="false" ht="15" hidden="false" customHeight="false" outlineLevel="0" collapsed="false">
      <c r="A37" s="198" t="s">
        <v>325</v>
      </c>
      <c r="B37" s="198"/>
      <c r="C37" s="198"/>
      <c r="D37" s="198"/>
      <c r="E37" s="198"/>
      <c r="F37" s="198"/>
      <c r="G37" s="198"/>
      <c r="H37" s="198"/>
      <c r="I37" s="198"/>
    </row>
    <row r="38" customFormat="false" ht="25.35" hidden="false" customHeight="false" outlineLevel="0" collapsed="false">
      <c r="A38" s="198"/>
      <c r="B38" s="198"/>
      <c r="C38" s="191" t="n">
        <v>30</v>
      </c>
      <c r="D38" s="192" t="s">
        <v>326</v>
      </c>
      <c r="E38" s="193" t="s">
        <v>285</v>
      </c>
      <c r="F38" s="193" t="n">
        <v>80</v>
      </c>
      <c r="G38" s="193" t="n">
        <v>94</v>
      </c>
      <c r="H38" s="195" t="n">
        <v>100</v>
      </c>
      <c r="I38" s="198"/>
      <c r="J38" s="47" t="n">
        <f aca="false">G38/F38*100</f>
        <v>117.5</v>
      </c>
    </row>
    <row r="39" customFormat="false" ht="25.35" hidden="false" customHeight="false" outlineLevel="0" collapsed="false">
      <c r="A39" s="198"/>
      <c r="B39" s="198"/>
      <c r="C39" s="191" t="n">
        <v>31</v>
      </c>
      <c r="D39" s="192" t="s">
        <v>327</v>
      </c>
      <c r="E39" s="193" t="s">
        <v>285</v>
      </c>
      <c r="F39" s="193" t="n">
        <v>100</v>
      </c>
      <c r="G39" s="193" t="n">
        <v>94</v>
      </c>
      <c r="H39" s="195" t="n">
        <f aca="false">G39/F39*100</f>
        <v>94</v>
      </c>
      <c r="I39" s="198"/>
      <c r="J39" s="47" t="n">
        <f aca="false">G39/F39*100</f>
        <v>94</v>
      </c>
    </row>
    <row r="40" customFormat="false" ht="37.3" hidden="false" customHeight="false" outlineLevel="0" collapsed="false">
      <c r="A40" s="198"/>
      <c r="B40" s="198"/>
      <c r="C40" s="191" t="n">
        <v>32</v>
      </c>
      <c r="D40" s="192" t="s">
        <v>328</v>
      </c>
      <c r="E40" s="193" t="s">
        <v>285</v>
      </c>
      <c r="F40" s="193" t="n">
        <v>25</v>
      </c>
      <c r="G40" s="193" t="n">
        <v>8</v>
      </c>
      <c r="H40" s="195" t="n">
        <f aca="false">G40/F40*100</f>
        <v>32</v>
      </c>
      <c r="I40" s="198"/>
      <c r="J40" s="47" t="n">
        <f aca="false">G40/F40*100</f>
        <v>32</v>
      </c>
    </row>
    <row r="41" customFormat="false" ht="25.35" hidden="false" customHeight="false" outlineLevel="0" collapsed="false">
      <c r="A41" s="198"/>
      <c r="B41" s="198"/>
      <c r="C41" s="191" t="n">
        <v>33</v>
      </c>
      <c r="D41" s="192" t="s">
        <v>330</v>
      </c>
      <c r="E41" s="193" t="s">
        <v>285</v>
      </c>
      <c r="F41" s="193" t="n">
        <v>30</v>
      </c>
      <c r="G41" s="193" t="n">
        <v>15</v>
      </c>
      <c r="H41" s="195" t="n">
        <f aca="false">G41/F41*100</f>
        <v>50</v>
      </c>
      <c r="I41" s="198"/>
      <c r="J41" s="47" t="n">
        <f aca="false">G41/F41*100</f>
        <v>50</v>
      </c>
    </row>
    <row r="42" customFormat="false" ht="25.35" hidden="false" customHeight="false" outlineLevel="0" collapsed="false">
      <c r="A42" s="198"/>
      <c r="B42" s="198"/>
      <c r="C42" s="191" t="n">
        <v>34</v>
      </c>
      <c r="D42" s="192" t="s">
        <v>316</v>
      </c>
      <c r="E42" s="193" t="s">
        <v>285</v>
      </c>
      <c r="F42" s="193" t="n">
        <v>71</v>
      </c>
      <c r="G42" s="193" t="n">
        <v>73</v>
      </c>
      <c r="H42" s="195" t="n">
        <v>100</v>
      </c>
      <c r="I42" s="198"/>
      <c r="J42" s="47" t="n">
        <f aca="false">G42/F42*100</f>
        <v>102.816901408451</v>
      </c>
    </row>
    <row r="43" customFormat="false" ht="25.35" hidden="false" customHeight="false" outlineLevel="0" collapsed="false">
      <c r="A43" s="198"/>
      <c r="B43" s="198"/>
      <c r="C43" s="191" t="n">
        <v>35</v>
      </c>
      <c r="D43" s="192" t="s">
        <v>332</v>
      </c>
      <c r="E43" s="193" t="s">
        <v>285</v>
      </c>
      <c r="F43" s="193" t="n">
        <v>40</v>
      </c>
      <c r="G43" s="193" t="n">
        <v>33</v>
      </c>
      <c r="H43" s="195" t="n">
        <f aca="false">G43/F43*100</f>
        <v>82.5</v>
      </c>
      <c r="I43" s="198"/>
      <c r="J43" s="47" t="n">
        <f aca="false">G43/F43*100</f>
        <v>82.5</v>
      </c>
    </row>
    <row r="44" customFormat="false" ht="37.3" hidden="false" customHeight="false" outlineLevel="0" collapsed="false">
      <c r="A44" s="198"/>
      <c r="B44" s="198"/>
      <c r="C44" s="191" t="n">
        <v>36</v>
      </c>
      <c r="D44" s="192" t="s">
        <v>302</v>
      </c>
      <c r="E44" s="193" t="s">
        <v>285</v>
      </c>
      <c r="F44" s="193" t="n">
        <v>100</v>
      </c>
      <c r="G44" s="193" t="n">
        <v>100</v>
      </c>
      <c r="H44" s="195" t="n">
        <f aca="false">G44/F44*100</f>
        <v>100</v>
      </c>
      <c r="I44" s="198"/>
      <c r="J44" s="47" t="n">
        <f aca="false">G44/F44*100</f>
        <v>100</v>
      </c>
    </row>
    <row r="45" customFormat="false" ht="61.15" hidden="false" customHeight="false" outlineLevel="0" collapsed="false">
      <c r="A45" s="198"/>
      <c r="B45" s="198"/>
      <c r="C45" s="191" t="n">
        <v>37</v>
      </c>
      <c r="D45" s="192" t="s">
        <v>303</v>
      </c>
      <c r="E45" s="193" t="s">
        <v>285</v>
      </c>
      <c r="F45" s="193" t="n">
        <v>80</v>
      </c>
      <c r="G45" s="193" t="n">
        <v>90</v>
      </c>
      <c r="H45" s="195" t="n">
        <v>100</v>
      </c>
      <c r="I45" s="198"/>
      <c r="J45" s="47" t="n">
        <f aca="false">G45/F45*100</f>
        <v>112.5</v>
      </c>
    </row>
    <row r="46" customFormat="false" ht="15" hidden="false" customHeight="false" outlineLevel="0" collapsed="false">
      <c r="A46" s="198"/>
      <c r="B46" s="198"/>
      <c r="C46" s="191" t="n">
        <v>38</v>
      </c>
      <c r="D46" s="192" t="s">
        <v>305</v>
      </c>
      <c r="E46" s="193" t="s">
        <v>306</v>
      </c>
      <c r="F46" s="193" t="n">
        <v>0</v>
      </c>
      <c r="G46" s="193" t="n">
        <v>0</v>
      </c>
      <c r="H46" s="195"/>
      <c r="I46" s="198" t="n">
        <v>0</v>
      </c>
      <c r="J46" s="47"/>
    </row>
    <row r="47" customFormat="false" ht="15" hidden="false" customHeight="false" outlineLevel="0" collapsed="false">
      <c r="A47" s="198"/>
      <c r="B47" s="198"/>
      <c r="C47" s="191" t="n">
        <v>39</v>
      </c>
      <c r="D47" s="192" t="s">
        <v>307</v>
      </c>
      <c r="E47" s="193" t="s">
        <v>306</v>
      </c>
      <c r="F47" s="193" t="n">
        <v>1053</v>
      </c>
      <c r="G47" s="193" t="n">
        <v>974</v>
      </c>
      <c r="H47" s="195" t="n">
        <f aca="false">G47/F47*100</f>
        <v>92.4976258309592</v>
      </c>
      <c r="I47" s="198"/>
      <c r="J47" s="47" t="n">
        <f aca="false">G47/F47*100</f>
        <v>92.4976258309592</v>
      </c>
    </row>
    <row r="48" customFormat="false" ht="30" hidden="false" customHeight="true" outlineLevel="0" collapsed="false">
      <c r="A48" s="190" t="s">
        <v>353</v>
      </c>
      <c r="B48" s="190"/>
      <c r="C48" s="190"/>
      <c r="D48" s="190"/>
      <c r="E48" s="190"/>
      <c r="F48" s="190"/>
      <c r="G48" s="190"/>
      <c r="H48" s="190"/>
      <c r="I48" s="190"/>
    </row>
    <row r="49" customFormat="false" ht="22.35" hidden="false" customHeight="false" outlineLevel="0" collapsed="false">
      <c r="A49" s="189" t="s">
        <v>354</v>
      </c>
      <c r="B49" s="189" t="n">
        <v>0</v>
      </c>
      <c r="C49" s="189" t="n">
        <v>40</v>
      </c>
      <c r="D49" s="199" t="s">
        <v>355</v>
      </c>
      <c r="E49" s="189" t="s">
        <v>356</v>
      </c>
      <c r="F49" s="200" t="n">
        <v>23207.6</v>
      </c>
      <c r="G49" s="201" t="n">
        <v>23188.9</v>
      </c>
      <c r="H49" s="195" t="n">
        <f aca="false">G49/F49*100</f>
        <v>99.9194229476551</v>
      </c>
      <c r="I49" s="189" t="s">
        <v>24</v>
      </c>
      <c r="J49" s="47" t="n">
        <f aca="false">G49/F49*100</f>
        <v>99.9194229476551</v>
      </c>
    </row>
    <row r="50" customFormat="false" ht="15" hidden="false" customHeight="false" outlineLevel="0" collapsed="false">
      <c r="A50" s="189"/>
      <c r="B50" s="189"/>
      <c r="C50" s="189"/>
      <c r="D50" s="199" t="s">
        <v>357</v>
      </c>
      <c r="E50" s="189"/>
      <c r="F50" s="202"/>
      <c r="G50" s="202"/>
      <c r="H50" s="200" t="n">
        <f aca="false">SUM(H49,H47,H38:H45,H28:H36,H25,H23,H21,H15:H20,H12:H13,H10:H11,H7:H8)</f>
        <v>2889.89107230122</v>
      </c>
      <c r="I50" s="200" t="n">
        <v>600</v>
      </c>
    </row>
    <row r="51" customFormat="false" ht="15" hidden="false" customHeight="false" outlineLevel="0" collapsed="false">
      <c r="A51" s="189"/>
      <c r="B51" s="189"/>
      <c r="C51" s="189"/>
      <c r="D51" s="199" t="s">
        <v>358</v>
      </c>
      <c r="E51" s="189"/>
      <c r="F51" s="202"/>
      <c r="G51" s="202"/>
      <c r="H51" s="203" t="n">
        <v>34</v>
      </c>
      <c r="I51" s="203" t="n">
        <v>6</v>
      </c>
    </row>
    <row r="52" customFormat="false" ht="15" hidden="false" customHeight="false" outlineLevel="0" collapsed="false">
      <c r="A52" s="189"/>
      <c r="B52" s="189"/>
      <c r="C52" s="189"/>
      <c r="D52" s="199" t="s">
        <v>359</v>
      </c>
      <c r="E52" s="189"/>
      <c r="F52" s="189"/>
      <c r="G52" s="204"/>
      <c r="H52" s="200" t="n">
        <f aca="false">H50/H51</f>
        <v>84.9967962441535</v>
      </c>
      <c r="I52" s="195" t="n">
        <v>100</v>
      </c>
    </row>
    <row r="53" customFormat="false" ht="15" hidden="false" customHeight="false" outlineLevel="0" collapsed="false">
      <c r="A53" s="189"/>
      <c r="B53" s="189"/>
      <c r="C53" s="189"/>
      <c r="D53" s="205" t="s">
        <v>360</v>
      </c>
      <c r="E53" s="189"/>
      <c r="F53" s="189"/>
      <c r="G53" s="204"/>
      <c r="H53" s="206" t="n">
        <f aca="false">(H50+I50)/40</f>
        <v>87.2472768075305</v>
      </c>
      <c r="I53" s="206"/>
    </row>
    <row r="56" customFormat="false" ht="56.25" hidden="false" customHeight="true" outlineLevel="0" collapsed="false">
      <c r="D56" s="207" t="s">
        <v>361</v>
      </c>
      <c r="E56" s="207"/>
      <c r="F56" s="207"/>
      <c r="G56" s="207"/>
      <c r="H56" s="207"/>
      <c r="I56" s="207"/>
    </row>
    <row r="57" customFormat="false" ht="51" hidden="false" customHeight="true" outlineLevel="0" collapsed="false">
      <c r="D57" s="207" t="s">
        <v>362</v>
      </c>
      <c r="E57" s="207"/>
      <c r="F57" s="207"/>
      <c r="G57" s="207"/>
      <c r="H57" s="207"/>
      <c r="I57" s="207"/>
    </row>
    <row r="58" customFormat="false" ht="27.75" hidden="false" customHeight="true" outlineLevel="0" collapsed="false">
      <c r="D58" s="208" t="s">
        <v>363</v>
      </c>
      <c r="E58" s="208"/>
      <c r="F58" s="208"/>
      <c r="G58" s="208"/>
      <c r="H58" s="208"/>
      <c r="I58" s="208"/>
    </row>
    <row r="59" customFormat="false" ht="18.75" hidden="false" customHeight="true" outlineLevel="0" collapsed="false">
      <c r="D59" s="209" t="s">
        <v>364</v>
      </c>
      <c r="E59" s="209"/>
      <c r="F59" s="209"/>
      <c r="G59" s="209"/>
      <c r="H59" s="209"/>
      <c r="I59" s="209"/>
    </row>
    <row r="60" customFormat="false" ht="15" hidden="false" customHeight="false" outlineLevel="0" collapsed="false">
      <c r="D60" s="210"/>
    </row>
    <row r="61" customFormat="false" ht="56.25" hidden="false" customHeight="true" outlineLevel="0" collapsed="false">
      <c r="D61" s="208" t="s">
        <v>365</v>
      </c>
      <c r="E61" s="208"/>
      <c r="F61" s="208"/>
      <c r="G61" s="208"/>
      <c r="H61" s="208"/>
      <c r="I61" s="208"/>
    </row>
    <row r="62" customFormat="false" ht="84" hidden="false" customHeight="true" outlineLevel="0" collapsed="false">
      <c r="D62" s="208" t="s">
        <v>366</v>
      </c>
      <c r="E62" s="208"/>
      <c r="F62" s="208"/>
      <c r="G62" s="208"/>
      <c r="H62" s="208"/>
      <c r="I62" s="208"/>
    </row>
    <row r="63" customFormat="false" ht="16.5" hidden="false" customHeight="true" outlineLevel="0" collapsed="false">
      <c r="D63" s="208" t="s">
        <v>367</v>
      </c>
      <c r="E63" s="208"/>
      <c r="F63" s="208"/>
      <c r="G63" s="208"/>
      <c r="H63" s="208"/>
      <c r="I63" s="208"/>
    </row>
    <row r="64" customFormat="false" ht="21" hidden="false" customHeight="true" outlineLevel="0" collapsed="false">
      <c r="D64" s="208" t="s">
        <v>368</v>
      </c>
      <c r="E64" s="208"/>
      <c r="F64" s="208"/>
      <c r="G64" s="208"/>
      <c r="H64" s="208"/>
      <c r="I64" s="208"/>
    </row>
    <row r="65" customFormat="false" ht="15" hidden="false" customHeight="true" outlineLevel="0" collapsed="false">
      <c r="D65" s="208" t="s">
        <v>369</v>
      </c>
      <c r="E65" s="208"/>
      <c r="F65" s="208"/>
      <c r="G65" s="208"/>
      <c r="H65" s="208"/>
      <c r="I65" s="208"/>
    </row>
    <row r="66" customFormat="false" ht="15" hidden="false" customHeight="false" outlineLevel="0" collapsed="false">
      <c r="D66" s="211"/>
    </row>
    <row r="67" customFormat="false" ht="15" hidden="false" customHeight="true" outlineLevel="0" collapsed="false">
      <c r="D67" s="209" t="s">
        <v>370</v>
      </c>
      <c r="E67" s="209"/>
      <c r="F67" s="209"/>
      <c r="G67" s="209"/>
      <c r="H67" s="209"/>
      <c r="I67" s="209"/>
    </row>
    <row r="68" customFormat="false" ht="15" hidden="false" customHeight="true" outlineLevel="0" collapsed="false">
      <c r="D68" s="208" t="s">
        <v>371</v>
      </c>
      <c r="E68" s="208"/>
      <c r="F68" s="208"/>
      <c r="G68" s="208"/>
      <c r="H68" s="208"/>
      <c r="I68" s="208"/>
    </row>
    <row r="69" customFormat="false" ht="15" hidden="false" customHeight="true" outlineLevel="0" collapsed="false">
      <c r="D69" s="209" t="s">
        <v>372</v>
      </c>
      <c r="E69" s="209"/>
      <c r="F69" s="209"/>
      <c r="G69" s="209"/>
      <c r="H69" s="209"/>
      <c r="I69" s="209"/>
    </row>
    <row r="70" customFormat="false" ht="15" hidden="false" customHeight="true" outlineLevel="0" collapsed="false">
      <c r="D70" s="208" t="s">
        <v>373</v>
      </c>
      <c r="E70" s="208"/>
      <c r="F70" s="208"/>
      <c r="G70" s="208"/>
      <c r="H70" s="208"/>
      <c r="I70" s="208"/>
    </row>
    <row r="71" customFormat="false" ht="15" hidden="false" customHeight="false" outlineLevel="0" collapsed="false">
      <c r="D71" s="211" t="s">
        <v>374</v>
      </c>
    </row>
    <row r="72" customFormat="false" ht="15" hidden="false" customHeight="true" outlineLevel="0" collapsed="false">
      <c r="D72" s="208" t="s">
        <v>375</v>
      </c>
      <c r="E72" s="208"/>
      <c r="F72" s="208"/>
      <c r="G72" s="208"/>
      <c r="H72" s="208"/>
      <c r="I72" s="208"/>
    </row>
  </sheetData>
  <mergeCells count="29">
    <mergeCell ref="A3:B3"/>
    <mergeCell ref="C3:C5"/>
    <mergeCell ref="D3:D5"/>
    <mergeCell ref="E3:E5"/>
    <mergeCell ref="F3:G3"/>
    <mergeCell ref="H3:I3"/>
    <mergeCell ref="A4:A5"/>
    <mergeCell ref="B4:B5"/>
    <mergeCell ref="F4:F5"/>
    <mergeCell ref="G4:G5"/>
    <mergeCell ref="A6:I6"/>
    <mergeCell ref="A24:I24"/>
    <mergeCell ref="A37:I37"/>
    <mergeCell ref="A48:I48"/>
    <mergeCell ref="H53:I53"/>
    <mergeCell ref="D56:I56"/>
    <mergeCell ref="D57:I57"/>
    <mergeCell ref="D58:I58"/>
    <mergeCell ref="D59:I59"/>
    <mergeCell ref="D61:I61"/>
    <mergeCell ref="D62:I62"/>
    <mergeCell ref="D63:I63"/>
    <mergeCell ref="D64:I64"/>
    <mergeCell ref="D65:I65"/>
    <mergeCell ref="D67:I67"/>
    <mergeCell ref="D68:I68"/>
    <mergeCell ref="D69:I69"/>
    <mergeCell ref="D70:I70"/>
    <mergeCell ref="D72:I7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2275</TotalTime>
  <Application>LibreOffice/24.2.4.1$Linux_X86_64 LibreOffice_project/420$Build-1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2025-06-24T17:02:47Z</cp:lastPrinted>
  <dcterms:modified xsi:type="dcterms:W3CDTF">2025-07-08T16:17:29Z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