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360" yWindow="270" windowWidth="14940" windowHeight="9150" activeTab="4"/>
  </bookViews>
  <sheets>
    <sheet name="Форма 1" sheetId="1" r:id="rId1"/>
    <sheet name="форма 2" sheetId="2" r:id="rId2"/>
    <sheet name="форма 3" sheetId="3" r:id="rId3"/>
    <sheet name="форма 5" sheetId="5" r:id="rId4"/>
    <sheet name="форма 6" sheetId="6" r:id="rId5"/>
  </sheets>
  <definedNames>
    <definedName name="APPT" localSheetId="0">'Форма 1'!#REF!</definedName>
    <definedName name="FIO" localSheetId="0">'Форма 1'!#REF!</definedName>
    <definedName name="LAST_CELL" localSheetId="0">'Форма 1'!#REF!</definedName>
    <definedName name="SIGN" localSheetId="0">'Форма 1'!#REF!</definedName>
    <definedName name="_xlnm.Print_Titles" localSheetId="0">'Форма 1'!$4:$6</definedName>
    <definedName name="_xlnm.Print_Titles" localSheetId="2">'форма 3'!$5:$7</definedName>
    <definedName name="_xlnm.Print_Titles" localSheetId="3">'форма 5'!$4:$6</definedName>
    <definedName name="_xlnm.Print_Area" localSheetId="0">'Форма 1'!$A$1:$M$18</definedName>
    <definedName name="_xlnm.Print_Area" localSheetId="2">'форма 3'!$A$1:$K$17</definedName>
  </definedNames>
  <calcPr calcId="144525"/>
</workbook>
</file>

<file path=xl/calcChain.xml><?xml version="1.0" encoding="utf-8"?>
<calcChain xmlns="http://schemas.openxmlformats.org/spreadsheetml/2006/main">
  <c r="I12" i="5" l="1"/>
  <c r="I11" i="5"/>
  <c r="I9" i="5"/>
  <c r="I8" i="5"/>
  <c r="I7" i="5"/>
  <c r="F7" i="2"/>
  <c r="F5" i="2" s="1"/>
  <c r="E5" i="2"/>
  <c r="F8" i="2"/>
  <c r="E8" i="2"/>
  <c r="E7" i="2"/>
  <c r="F10" i="2"/>
  <c r="E10" i="2"/>
  <c r="G12" i="2"/>
  <c r="F12" i="2"/>
  <c r="E12" i="2"/>
  <c r="M7" i="1"/>
  <c r="L7" i="1"/>
  <c r="K7" i="1"/>
  <c r="L8" i="1"/>
  <c r="K8" i="1"/>
  <c r="F15" i="1"/>
  <c r="F14" i="1"/>
  <c r="M11" i="1"/>
  <c r="H13" i="5" l="1"/>
  <c r="H12" i="5"/>
  <c r="H11" i="5"/>
  <c r="H10" i="5"/>
  <c r="H9" i="5"/>
  <c r="H8" i="5"/>
  <c r="M18" i="1" l="1"/>
  <c r="M17" i="1"/>
  <c r="G17" i="2" l="1"/>
  <c r="G13" i="2"/>
  <c r="G15" i="2"/>
  <c r="M8" i="1"/>
  <c r="G8" i="2" l="1"/>
  <c r="G10" i="2"/>
  <c r="G7" i="2"/>
  <c r="G5" i="2" l="1"/>
</calcChain>
</file>

<file path=xl/sharedStrings.xml><?xml version="1.0" encoding="utf-8"?>
<sst xmlns="http://schemas.openxmlformats.org/spreadsheetml/2006/main" count="185" uniqueCount="123">
  <si>
    <t>тыс. руб.</t>
  </si>
  <si>
    <t>Наименование кода</t>
  </si>
  <si>
    <t>КЦСР</t>
  </si>
  <si>
    <t>КВСР</t>
  </si>
  <si>
    <t>КФСР</t>
  </si>
  <si>
    <t>КВР</t>
  </si>
  <si>
    <t>Финансирование</t>
  </si>
  <si>
    <t>Коды аналитической программной классификации</t>
  </si>
  <si>
    <t>МП</t>
  </si>
  <si>
    <t>Пп</t>
  </si>
  <si>
    <t>ОМ</t>
  </si>
  <si>
    <t>М</t>
  </si>
  <si>
    <t>Ответственный исполнитель</t>
  </si>
  <si>
    <t>% исполнения</t>
  </si>
  <si>
    <t>Код бюджетной классификации</t>
  </si>
  <si>
    <t>7</t>
  </si>
  <si>
    <t>8</t>
  </si>
  <si>
    <t>9</t>
  </si>
  <si>
    <t>10</t>
  </si>
  <si>
    <t>в том числе:</t>
  </si>
  <si>
    <t>собственные средства</t>
  </si>
  <si>
    <t>средства бюджетов сельских поселений</t>
  </si>
  <si>
    <t>Всего</t>
  </si>
  <si>
    <t xml:space="preserve">Наименование муниципальной программы </t>
  </si>
  <si>
    <t xml:space="preserve"> средства из бюджета Томской области</t>
  </si>
  <si>
    <t>Источники финансирования</t>
  </si>
  <si>
    <t>Оценка расходов,                тыс. рублей</t>
  </si>
  <si>
    <t>Оценка расходов</t>
  </si>
  <si>
    <t>Фактические расходы</t>
  </si>
  <si>
    <t>Отношение фактических расходов к оценке расходов, %</t>
  </si>
  <si>
    <t>№ п/п</t>
  </si>
  <si>
    <t>Наименование целевого показателя (индикатора)</t>
  </si>
  <si>
    <t>Единица измерения</t>
  </si>
  <si>
    <t xml:space="preserve">Абсолютное отклонение факта от плана </t>
  </si>
  <si>
    <t>Относительное отклонение факта от плана, в %</t>
  </si>
  <si>
    <t>Обоснование отклонений значений целевого показателя (индикатора) на конец отчетного периода</t>
  </si>
  <si>
    <t>Код аналитической программной классификации</t>
  </si>
  <si>
    <t>Наименование подпрограммы,                                                основного мероприятия, мероприятия</t>
  </si>
  <si>
    <t>Ответственный исполнитель подпрограммы, основного мероприятия, мероприятия</t>
  </si>
  <si>
    <t xml:space="preserve">Срок выполнения плановый </t>
  </si>
  <si>
    <t>Ожидаемый непосредственный результат</t>
  </si>
  <si>
    <t>Срок выполнения фактический</t>
  </si>
  <si>
    <t>Достигнутый результат</t>
  </si>
  <si>
    <t>Проблемы, возникшие в ходе реализации мероприятия</t>
  </si>
  <si>
    <t>901</t>
  </si>
  <si>
    <t>Организационные мероприятия по профилактике правонарушений на территории Александровского района</t>
  </si>
  <si>
    <t>Обеспечение работы Административной комиссии</t>
  </si>
  <si>
    <t>Участие в межрегиональном молодежном фестивале гражданских инициатив "Россия - это мы!"</t>
  </si>
  <si>
    <t>Отдел образования Администрации Александровского района</t>
  </si>
  <si>
    <t>Содержание спортивного патриотического клуба "Феникс"</t>
  </si>
  <si>
    <t>Организация проводов в ряды Российской армии</t>
  </si>
  <si>
    <t>Содержание мотоклуба</t>
  </si>
  <si>
    <t>Информационно-методическое обеспечение профилактики правонарушений, наркомании, алкоголизма и табакокурения</t>
  </si>
  <si>
    <t>Информирование граждан о способах и средствах правомерной защиты от преступных и иных посягательств путем проведения соответствующей разъяснительной работы в средствах массовой информации</t>
  </si>
  <si>
    <t>6100000000</t>
  </si>
  <si>
    <t>6110000000</t>
  </si>
  <si>
    <t>0104</t>
  </si>
  <si>
    <t>6110340940</t>
  </si>
  <si>
    <t>903</t>
  </si>
  <si>
    <t>0707</t>
  </si>
  <si>
    <t>907</t>
  </si>
  <si>
    <t>1101</t>
  </si>
  <si>
    <t>Администрация Александровского района</t>
  </si>
  <si>
    <t>240</t>
  </si>
  <si>
    <t>620</t>
  </si>
  <si>
    <t>610</t>
  </si>
  <si>
    <t>Отдел культуры спорта и молодежной политики Администрации Александровского района</t>
  </si>
  <si>
    <t>Не участвовали в связи с ограничительными мерами</t>
  </si>
  <si>
    <t>Воспитание патриотизма у детей и подростков</t>
  </si>
  <si>
    <t>Воспитание патриотизма у молодежи</t>
  </si>
  <si>
    <t>Организация занятости подрстков</t>
  </si>
  <si>
    <t xml:space="preserve">Информация граздан района по  профилактики правонарушений, наркомании, алкоголизма и табакокурения </t>
  </si>
  <si>
    <t>Обеспечено информационно-методическое обеспечение профилактики правонарушений, наркомании, алкоголизма и табакокурения – размещение информации в газете «Северянка».</t>
  </si>
  <si>
    <t>Содержание Администротивной комиссии</t>
  </si>
  <si>
    <t>Количество зарегистрированных преступлений, ед.</t>
  </si>
  <si>
    <t>Ед.</t>
  </si>
  <si>
    <t>Удельный вес преступлений, совершённых  в общественных местах в общем числе зарегистрированных правонарушений</t>
  </si>
  <si>
    <t>%</t>
  </si>
  <si>
    <t>Удельный вес преступлений, совершённых в состоянии алкогольного опьянения в общем числе зарегистрированных правонарушений</t>
  </si>
  <si>
    <t>Число несовершеннолетних, состоящих на учёте,  в связи с употреблением наркотиков</t>
  </si>
  <si>
    <t>Количество преступлений, совершенных несовершеннолетними или при их соучастии</t>
  </si>
  <si>
    <t>Число лиц больных наркоманией</t>
  </si>
  <si>
    <t>Ед. </t>
  </si>
  <si>
    <t xml:space="preserve">Количество правонарушений по линии незаконного оборота наркотиков </t>
  </si>
  <si>
    <t>6100100002</t>
  </si>
  <si>
    <t>6100100007</t>
  </si>
  <si>
    <t>6100100009</t>
  </si>
  <si>
    <t>6100100010</t>
  </si>
  <si>
    <t>Занятость детей в летний период, в том числе из малообеспеченных семей</t>
  </si>
  <si>
    <t>110, 610</t>
  </si>
  <si>
    <t>120, 240</t>
  </si>
  <si>
    <t>6100200000</t>
  </si>
  <si>
    <t>6100200001</t>
  </si>
  <si>
    <t>Были организованы трудовые бригады, трудоустроено 40 детей</t>
  </si>
  <si>
    <t xml:space="preserve">Формирование патриотического мировоззрения учащихся;
развитие национального, гражданского самосознания школьников
</t>
  </si>
  <si>
    <t>Профилактика правонарушений</t>
  </si>
  <si>
    <t>Приобретено оборудование и инвентарь для обеспечения защищенности населения</t>
  </si>
  <si>
    <t>Организация занятости подростков в летний период</t>
  </si>
  <si>
    <t>Значение показателей</t>
  </si>
  <si>
    <t xml:space="preserve">план </t>
  </si>
  <si>
    <t xml:space="preserve">факт </t>
  </si>
  <si>
    <t>Форма 1.Отчет об использовании бюджетных ассигнований бюджета муниципального образования «Александровский район»  на реализацию муниципальной программы «Профилактика правонарушений и наркомании на территории Александровского района на 2018-2022 годы и на плановый период до 2026 года»  за 2023 год</t>
  </si>
  <si>
    <t>Муниципальная программа «Профилактика правонарушений и наркомании на территории Александровского района на 2018-2022 годы и на плановый период до 2026 года»</t>
  </si>
  <si>
    <t>РОО</t>
  </si>
  <si>
    <t>Поддержка деятельности народных дружин</t>
  </si>
  <si>
    <t>6100100015</t>
  </si>
  <si>
    <t>6100100012</t>
  </si>
  <si>
    <t>Обустройство территории детского мотоклуба</t>
  </si>
  <si>
    <t>61001000016</t>
  </si>
  <si>
    <t>Ассигнования 2023 год</t>
  </si>
  <si>
    <t>Форма 2.Отчет о расходах на реализацию целей Муниципальная программа Муниципальная программа «Профилактика правонарушений и наркомании на территории Александровского района на 2018-2022 годы и на плановый период до 2026 года»за 2023 год</t>
  </si>
  <si>
    <t>Муниципальная программа Муниципальная программа «Профилактика правонарушений и наркомании на территории Александровского района на 2018-2022 годы и на плановый период до 2026 года»</t>
  </si>
  <si>
    <t>Форма 3. Отчет о выполнении мероприятий муниципальной программы «Профилактика правонарушений и наркомании на территории Александровского района на 2018-2022 годы и на плановый период до 2026 года»  за 2023 год</t>
  </si>
  <si>
    <t>Организована занятость 25 детей</t>
  </si>
  <si>
    <t>Количество участников мотоклуба -25 подростков</t>
  </si>
  <si>
    <t>В ряды Российской Армии призвано 23 юношей</t>
  </si>
  <si>
    <t>В ОСК "Феникс"  посещают 31 детей</t>
  </si>
  <si>
    <t>Форма 6. Сведения о внесенных за отчетный период изменениях в муниципальную программу</t>
  </si>
  <si>
    <t>Вид правового акта</t>
  </si>
  <si>
    <t>Дата принятия</t>
  </si>
  <si>
    <t>Номер</t>
  </si>
  <si>
    <t>Суть изменений (краткое изложение)</t>
  </si>
  <si>
    <t>Форма 5. Отчет о достигнутых значениях целевых показателей (индикаторов) муниципальной программы    «Профилактика правонарушений и наркомании на территории Александровского района на 2018-2022 годы и на плановый период до 2026 года» 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</si>
</sst>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5" x14ac:knownFonts="1">
    <font>
      <sz val="10"/>
      <name val="Arial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u/>
      <sz val="10"/>
      <color theme="10"/>
      <name val="Arial"/>
      <family val="2"/>
      <charset val="204"/>
    </font>
    <font>
      <b/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111">
    <xf numFmtId="0" fontId="0" fillId="0" borderId="0" xfId="0"/>
    <xf numFmtId="49" fontId="3" fillId="0" borderId="1" xfId="0" applyNumberFormat="1" applyFont="1" applyBorder="1" applyAlignment="1" applyProtection="1">
      <alignment horizontal="center" vertical="center" wrapText="1"/>
    </xf>
    <xf numFmtId="0" fontId="1" fillId="3" borderId="0" xfId="0" applyFont="1" applyFill="1"/>
    <xf numFmtId="0" fontId="1" fillId="3" borderId="0" xfId="0" applyFont="1" applyFill="1" applyBorder="1" applyAlignment="1" applyProtection="1">
      <alignment wrapText="1"/>
    </xf>
    <xf numFmtId="0" fontId="1" fillId="3" borderId="0" xfId="0" applyFont="1" applyFill="1" applyBorder="1" applyAlignment="1" applyProtection="1"/>
    <xf numFmtId="0" fontId="2" fillId="3" borderId="1" xfId="0" applyFont="1" applyFill="1" applyBorder="1" applyAlignment="1">
      <alignment horizontal="center" vertical="center"/>
    </xf>
    <xf numFmtId="0" fontId="1" fillId="3" borderId="1" xfId="0" applyFont="1" applyFill="1" applyBorder="1"/>
    <xf numFmtId="0" fontId="1" fillId="3" borderId="1" xfId="0" applyFont="1" applyFill="1" applyBorder="1" applyAlignment="1">
      <alignment wrapText="1"/>
    </xf>
    <xf numFmtId="0" fontId="1" fillId="3" borderId="0" xfId="0" applyFont="1" applyFill="1" applyAlignment="1">
      <alignment wrapText="1"/>
    </xf>
    <xf numFmtId="49" fontId="1" fillId="3" borderId="1" xfId="0" applyNumberFormat="1" applyFont="1" applyFill="1" applyBorder="1" applyAlignment="1" applyProtection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 applyProtection="1">
      <alignment horizontal="left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wrapText="1"/>
    </xf>
    <xf numFmtId="0" fontId="1" fillId="3" borderId="1" xfId="0" applyFont="1" applyFill="1" applyBorder="1" applyAlignment="1">
      <alignment vertical="center" wrapText="1"/>
    </xf>
    <xf numFmtId="0" fontId="1" fillId="3" borderId="0" xfId="0" applyFont="1" applyFill="1" applyAlignment="1"/>
    <xf numFmtId="0" fontId="4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wrapText="1"/>
    </xf>
    <xf numFmtId="0" fontId="1" fillId="3" borderId="1" xfId="0" applyFont="1" applyFill="1" applyBorder="1" applyAlignment="1">
      <alignment horizontal="justify" vertical="center"/>
    </xf>
    <xf numFmtId="0" fontId="2" fillId="3" borderId="1" xfId="0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 applyProtection="1">
      <alignment horizontal="left" vertical="center" wrapText="1"/>
    </xf>
    <xf numFmtId="0" fontId="5" fillId="0" borderId="0" xfId="0" applyFont="1"/>
    <xf numFmtId="49" fontId="6" fillId="0" borderId="1" xfId="0" applyNumberFormat="1" applyFont="1" applyBorder="1" applyAlignment="1" applyProtection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/>
    </xf>
    <xf numFmtId="0" fontId="5" fillId="0" borderId="0" xfId="0" applyFont="1" applyAlignment="1">
      <alignment wrapText="1"/>
    </xf>
    <xf numFmtId="164" fontId="5" fillId="0" borderId="1" xfId="0" applyNumberFormat="1" applyFont="1" applyBorder="1" applyAlignment="1" applyProtection="1">
      <alignment horizontal="right"/>
    </xf>
    <xf numFmtId="164" fontId="5" fillId="0" borderId="1" xfId="0" applyNumberFormat="1" applyFont="1" applyBorder="1" applyAlignment="1"/>
    <xf numFmtId="164" fontId="5" fillId="0" borderId="1" xfId="0" applyNumberFormat="1" applyFont="1" applyBorder="1"/>
    <xf numFmtId="164" fontId="5" fillId="0" borderId="1" xfId="0" applyNumberFormat="1" applyFont="1" applyBorder="1" applyAlignment="1" applyProtection="1">
      <alignment horizontal="right" vertical="center" wrapText="1"/>
    </xf>
    <xf numFmtId="164" fontId="6" fillId="0" borderId="1" xfId="0" applyNumberFormat="1" applyFont="1" applyBorder="1" applyAlignment="1" applyProtection="1">
      <alignment horizontal="right" vertical="center" wrapText="1"/>
    </xf>
    <xf numFmtId="164" fontId="5" fillId="0" borderId="9" xfId="0" applyNumberFormat="1" applyFont="1" applyBorder="1" applyAlignment="1" applyProtection="1">
      <alignment horizontal="righ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165" fontId="7" fillId="0" borderId="1" xfId="0" applyNumberFormat="1" applyFont="1" applyBorder="1"/>
    <xf numFmtId="0" fontId="7" fillId="0" borderId="1" xfId="0" applyFont="1" applyBorder="1"/>
    <xf numFmtId="0" fontId="1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49" fontId="1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 wrapText="1"/>
    </xf>
    <xf numFmtId="0" fontId="1" fillId="3" borderId="1" xfId="0" applyFont="1" applyFill="1" applyBorder="1" applyAlignment="1">
      <alignment wrapText="1"/>
    </xf>
    <xf numFmtId="49" fontId="1" fillId="3" borderId="1" xfId="0" applyNumberFormat="1" applyFont="1" applyFill="1" applyBorder="1" applyAlignment="1" applyProtection="1">
      <alignment horizontal="left" vertical="center" wrapText="1"/>
    </xf>
    <xf numFmtId="49" fontId="1" fillId="3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0" fontId="1" fillId="3" borderId="1" xfId="0" applyFont="1" applyFill="1" applyBorder="1" applyAlignment="1">
      <alignment wrapText="1"/>
    </xf>
    <xf numFmtId="49" fontId="1" fillId="3" borderId="1" xfId="0" applyNumberFormat="1" applyFont="1" applyFill="1" applyBorder="1" applyAlignment="1" applyProtection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0" fillId="0" borderId="6" xfId="0" applyBorder="1" applyAlignment="1">
      <alignment wrapText="1"/>
    </xf>
    <xf numFmtId="2" fontId="1" fillId="3" borderId="1" xfId="0" applyNumberFormat="1" applyFont="1" applyFill="1" applyBorder="1" applyAlignment="1" applyProtection="1">
      <alignment horizontal="right" vertical="top"/>
    </xf>
    <xf numFmtId="2" fontId="1" fillId="3" borderId="1" xfId="0" applyNumberFormat="1" applyFont="1" applyFill="1" applyBorder="1" applyAlignment="1" applyProtection="1">
      <alignment horizontal="right" vertical="top" wrapText="1"/>
    </xf>
    <xf numFmtId="2" fontId="1" fillId="0" borderId="1" xfId="0" applyNumberFormat="1" applyFont="1" applyBorder="1" applyAlignment="1">
      <alignment horizontal="right" vertical="top" wrapText="1"/>
    </xf>
    <xf numFmtId="49" fontId="1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 applyProtection="1">
      <alignment horizontal="center" vertical="center" wrapText="1"/>
    </xf>
    <xf numFmtId="0" fontId="1" fillId="3" borderId="0" xfId="0" applyFont="1" applyFill="1" applyBorder="1" applyAlignment="1" applyProtection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 applyProtection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4" xfId="0" applyFont="1" applyBorder="1" applyAlignment="1">
      <alignment wrapText="1"/>
    </xf>
    <xf numFmtId="0" fontId="5" fillId="0" borderId="6" xfId="0" applyFont="1" applyBorder="1" applyAlignment="1">
      <alignment wrapText="1"/>
    </xf>
    <xf numFmtId="49" fontId="6" fillId="0" borderId="4" xfId="0" applyNumberFormat="1" applyFont="1" applyBorder="1" applyAlignment="1" applyProtection="1">
      <alignment horizontal="center" vertical="center" wrapText="1"/>
    </xf>
    <xf numFmtId="49" fontId="6" fillId="0" borderId="4" xfId="0" applyNumberFormat="1" applyFont="1" applyBorder="1" applyAlignment="1" applyProtection="1">
      <alignment horizontal="left" vertical="center" wrapText="1"/>
    </xf>
    <xf numFmtId="49" fontId="6" fillId="0" borderId="5" xfId="0" applyNumberFormat="1" applyFont="1" applyBorder="1" applyAlignment="1" applyProtection="1">
      <alignment horizontal="left" vertical="center" wrapText="1"/>
    </xf>
    <xf numFmtId="49" fontId="6" fillId="0" borderId="6" xfId="0" applyNumberFormat="1" applyFont="1" applyBorder="1" applyAlignment="1" applyProtection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49" fontId="6" fillId="0" borderId="4" xfId="0" applyNumberFormat="1" applyFont="1" applyBorder="1" applyAlignment="1" applyProtection="1">
      <alignment horizontal="justify" vertical="center" wrapText="1"/>
    </xf>
    <xf numFmtId="49" fontId="6" fillId="0" borderId="5" xfId="0" applyNumberFormat="1" applyFont="1" applyBorder="1" applyAlignment="1" applyProtection="1">
      <alignment horizontal="justify" vertical="center" wrapText="1"/>
    </xf>
    <xf numFmtId="49" fontId="6" fillId="0" borderId="6" xfId="0" applyNumberFormat="1" applyFont="1" applyBorder="1" applyAlignment="1" applyProtection="1">
      <alignment horizontal="justify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wrapText="1"/>
    </xf>
    <xf numFmtId="0" fontId="1" fillId="3" borderId="1" xfId="0" applyFont="1" applyFill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 applyProtection="1">
      <alignment horizontal="center" vertical="center" wrapText="1"/>
    </xf>
    <xf numFmtId="2" fontId="3" fillId="0" borderId="1" xfId="0" applyNumberFormat="1" applyFont="1" applyBorder="1" applyAlignment="1">
      <alignment horizontal="right" vertical="top" wrapText="1"/>
    </xf>
    <xf numFmtId="2" fontId="3" fillId="3" borderId="1" xfId="0" applyNumberFormat="1" applyFont="1" applyFill="1" applyBorder="1" applyAlignment="1" applyProtection="1">
      <alignment horizontal="right" vertical="top"/>
    </xf>
    <xf numFmtId="0" fontId="3" fillId="3" borderId="0" xfId="0" applyFont="1" applyFill="1"/>
    <xf numFmtId="0" fontId="3" fillId="3" borderId="1" xfId="0" applyFont="1" applyFill="1" applyBorder="1" applyAlignment="1">
      <alignment wrapText="1"/>
    </xf>
    <xf numFmtId="4" fontId="3" fillId="3" borderId="0" xfId="0" applyNumberFormat="1" applyFont="1" applyFill="1"/>
    <xf numFmtId="0" fontId="14" fillId="0" borderId="0" xfId="1" applyFont="1"/>
    <xf numFmtId="0" fontId="14" fillId="0" borderId="0" xfId="0" applyFont="1"/>
    <xf numFmtId="0" fontId="0" fillId="0" borderId="1" xfId="0" applyBorder="1"/>
    <xf numFmtId="0" fontId="0" fillId="0" borderId="0" xfId="0" applyBorder="1"/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consultantplus://offline/ref=81C534AC1618B38338B7138DDEB14344F59B417381706259B468524054C32ECBB30FCA5546109B5D4A4FBD6DK2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O18"/>
  <sheetViews>
    <sheetView showGridLines="0" topLeftCell="A4" zoomScaleNormal="100" workbookViewId="0">
      <selection activeCell="E17" sqref="E17"/>
    </sheetView>
  </sheetViews>
  <sheetFormatPr defaultRowHeight="12.75" outlineLevelRow="2" x14ac:dyDescent="0.2"/>
  <cols>
    <col min="1" max="4" width="5.140625" style="2" customWidth="1"/>
    <col min="5" max="5" width="40.5703125" style="2" customWidth="1"/>
    <col min="6" max="6" width="23.140625" style="8" customWidth="1"/>
    <col min="7" max="7" width="13.140625" style="2" customWidth="1"/>
    <col min="8" max="8" width="7.7109375" style="2" customWidth="1"/>
    <col min="9" max="9" width="7.140625" style="2" customWidth="1"/>
    <col min="10" max="10" width="7.42578125" style="2" customWidth="1"/>
    <col min="11" max="11" width="11.5703125" style="2" customWidth="1"/>
    <col min="12" max="12" width="11.140625" style="2" customWidth="1"/>
    <col min="13" max="13" width="10.7109375" style="2" customWidth="1"/>
    <col min="14" max="15" width="9.140625" style="2" customWidth="1"/>
    <col min="16" max="16384" width="9.140625" style="2"/>
  </cols>
  <sheetData>
    <row r="1" spans="1:15" ht="54" customHeight="1" x14ac:dyDescent="0.2">
      <c r="E1" s="71" t="s">
        <v>101</v>
      </c>
      <c r="F1" s="71"/>
      <c r="G1" s="71"/>
      <c r="H1" s="71"/>
      <c r="I1" s="71"/>
      <c r="J1" s="71"/>
      <c r="K1" s="71"/>
      <c r="L1" s="71"/>
    </row>
    <row r="2" spans="1:15" x14ac:dyDescent="0.2">
      <c r="E2" s="72"/>
      <c r="F2" s="72"/>
      <c r="G2" s="72"/>
      <c r="H2" s="72"/>
      <c r="I2" s="72"/>
      <c r="J2" s="72"/>
      <c r="K2" s="72"/>
      <c r="L2" s="72"/>
    </row>
    <row r="3" spans="1:15" x14ac:dyDescent="0.2">
      <c r="E3" s="3" t="s">
        <v>0</v>
      </c>
      <c r="F3" s="3"/>
      <c r="G3" s="3"/>
      <c r="H3" s="3"/>
      <c r="I3" s="3"/>
      <c r="J3" s="3"/>
      <c r="K3" s="3"/>
      <c r="L3" s="3"/>
      <c r="M3" s="3"/>
      <c r="N3" s="4"/>
      <c r="O3" s="4"/>
    </row>
    <row r="4" spans="1:15" ht="40.5" customHeight="1" x14ac:dyDescent="0.2">
      <c r="A4" s="70" t="s">
        <v>7</v>
      </c>
      <c r="B4" s="69"/>
      <c r="C4" s="69"/>
      <c r="D4" s="69"/>
      <c r="E4" s="68" t="s">
        <v>1</v>
      </c>
      <c r="F4" s="68" t="s">
        <v>12</v>
      </c>
      <c r="G4" s="68" t="s">
        <v>14</v>
      </c>
      <c r="H4" s="69"/>
      <c r="I4" s="69"/>
      <c r="J4" s="69"/>
      <c r="K4" s="68" t="s">
        <v>109</v>
      </c>
      <c r="L4" s="68" t="s">
        <v>6</v>
      </c>
      <c r="M4" s="68" t="s">
        <v>13</v>
      </c>
    </row>
    <row r="5" spans="1:15" x14ac:dyDescent="0.2">
      <c r="A5" s="5" t="s">
        <v>8</v>
      </c>
      <c r="B5" s="5" t="s">
        <v>9</v>
      </c>
      <c r="C5" s="5" t="s">
        <v>10</v>
      </c>
      <c r="D5" s="53" t="s">
        <v>11</v>
      </c>
      <c r="E5" s="69"/>
      <c r="F5" s="69"/>
      <c r="G5" s="51" t="s">
        <v>2</v>
      </c>
      <c r="H5" s="51" t="s">
        <v>3</v>
      </c>
      <c r="I5" s="51" t="s">
        <v>4</v>
      </c>
      <c r="J5" s="51" t="s">
        <v>5</v>
      </c>
      <c r="K5" s="69"/>
      <c r="L5" s="69"/>
      <c r="M5" s="69"/>
    </row>
    <row r="6" spans="1:15" x14ac:dyDescent="0.2">
      <c r="A6" s="5">
        <v>1</v>
      </c>
      <c r="B6" s="5">
        <v>2</v>
      </c>
      <c r="C6" s="5">
        <v>3</v>
      </c>
      <c r="D6" s="53">
        <v>4</v>
      </c>
      <c r="E6" s="52">
        <v>5</v>
      </c>
      <c r="F6" s="52">
        <v>6</v>
      </c>
      <c r="G6" s="51" t="s">
        <v>15</v>
      </c>
      <c r="H6" s="51" t="s">
        <v>16</v>
      </c>
      <c r="I6" s="51" t="s">
        <v>17</v>
      </c>
      <c r="J6" s="51" t="s">
        <v>18</v>
      </c>
      <c r="K6" s="52">
        <v>11</v>
      </c>
      <c r="L6" s="52">
        <v>12</v>
      </c>
      <c r="M6" s="52">
        <v>13</v>
      </c>
    </row>
    <row r="7" spans="1:15" s="104" customFormat="1" ht="51" outlineLevel="1" x14ac:dyDescent="0.2">
      <c r="A7" s="99">
        <v>61</v>
      </c>
      <c r="B7" s="100">
        <v>1</v>
      </c>
      <c r="C7" s="100"/>
      <c r="D7" s="100"/>
      <c r="E7" s="14" t="s">
        <v>102</v>
      </c>
      <c r="F7" s="14"/>
      <c r="G7" s="101" t="s">
        <v>54</v>
      </c>
      <c r="H7" s="101"/>
      <c r="I7" s="101"/>
      <c r="J7" s="101"/>
      <c r="K7" s="102">
        <f>SUM(K8+K17)</f>
        <v>11148.798999999999</v>
      </c>
      <c r="L7" s="102">
        <f>SUM(L8+L17)</f>
        <v>11148.743999999999</v>
      </c>
      <c r="M7" s="103">
        <f>L7/K7*100</f>
        <v>99.999506673319701</v>
      </c>
    </row>
    <row r="8" spans="1:15" s="104" customFormat="1" ht="38.25" outlineLevel="2" x14ac:dyDescent="0.2">
      <c r="A8" s="99">
        <v>61</v>
      </c>
      <c r="B8" s="100">
        <v>1</v>
      </c>
      <c r="C8" s="100"/>
      <c r="D8" s="100"/>
      <c r="E8" s="14" t="s">
        <v>45</v>
      </c>
      <c r="F8" s="105"/>
      <c r="G8" s="101" t="s">
        <v>55</v>
      </c>
      <c r="H8" s="101"/>
      <c r="I8" s="101"/>
      <c r="J8" s="101"/>
      <c r="K8" s="102">
        <f>SUM(K9:K16)</f>
        <v>11127.798999999999</v>
      </c>
      <c r="L8" s="102">
        <f>SUM(L9:L16)</f>
        <v>11127.743999999999</v>
      </c>
      <c r="M8" s="103">
        <f t="shared" ref="M7:M18" si="0">L8/K8*100</f>
        <v>99.999505742330527</v>
      </c>
      <c r="N8" s="106"/>
    </row>
    <row r="9" spans="1:15" ht="25.5" x14ac:dyDescent="0.2">
      <c r="A9" s="53">
        <v>61</v>
      </c>
      <c r="B9" s="54">
        <v>1</v>
      </c>
      <c r="C9" s="54">
        <v>0</v>
      </c>
      <c r="D9" s="54">
        <v>2</v>
      </c>
      <c r="E9" s="57" t="s">
        <v>49</v>
      </c>
      <c r="F9" s="56" t="s">
        <v>103</v>
      </c>
      <c r="G9" s="55" t="s">
        <v>84</v>
      </c>
      <c r="H9" s="51" t="s">
        <v>58</v>
      </c>
      <c r="I9" s="51" t="s">
        <v>59</v>
      </c>
      <c r="J9" s="51" t="s">
        <v>65</v>
      </c>
      <c r="K9" s="67">
        <v>36</v>
      </c>
      <c r="L9" s="67">
        <v>36</v>
      </c>
      <c r="M9" s="65">
        <v>100</v>
      </c>
    </row>
    <row r="10" spans="1:15" ht="38.25" x14ac:dyDescent="0.2">
      <c r="A10" s="53">
        <v>61</v>
      </c>
      <c r="B10" s="54">
        <v>1</v>
      </c>
      <c r="C10" s="54">
        <v>0</v>
      </c>
      <c r="D10" s="54">
        <v>7</v>
      </c>
      <c r="E10" s="57" t="s">
        <v>47</v>
      </c>
      <c r="F10" s="56" t="s">
        <v>103</v>
      </c>
      <c r="G10" s="55" t="s">
        <v>85</v>
      </c>
      <c r="H10" s="51" t="s">
        <v>58</v>
      </c>
      <c r="I10" s="51" t="s">
        <v>59</v>
      </c>
      <c r="J10" s="51" t="s">
        <v>64</v>
      </c>
      <c r="K10" s="67">
        <v>38</v>
      </c>
      <c r="L10" s="67">
        <v>38</v>
      </c>
      <c r="M10" s="65">
        <v>100</v>
      </c>
    </row>
    <row r="11" spans="1:15" ht="51" x14ac:dyDescent="0.2">
      <c r="A11" s="53">
        <v>61</v>
      </c>
      <c r="B11" s="54">
        <v>1</v>
      </c>
      <c r="C11" s="54">
        <v>0</v>
      </c>
      <c r="D11" s="54">
        <v>9</v>
      </c>
      <c r="E11" s="57" t="s">
        <v>50</v>
      </c>
      <c r="F11" s="56" t="s">
        <v>66</v>
      </c>
      <c r="G11" s="55" t="s">
        <v>86</v>
      </c>
      <c r="H11" s="51" t="s">
        <v>60</v>
      </c>
      <c r="I11" s="51" t="s">
        <v>59</v>
      </c>
      <c r="J11" s="51" t="s">
        <v>63</v>
      </c>
      <c r="K11" s="67">
        <v>45</v>
      </c>
      <c r="L11" s="67">
        <v>44.945</v>
      </c>
      <c r="M11" s="65">
        <f>L11/K11*100</f>
        <v>99.87777777777778</v>
      </c>
    </row>
    <row r="12" spans="1:15" ht="51" x14ac:dyDescent="0.2">
      <c r="A12" s="53">
        <v>61</v>
      </c>
      <c r="B12" s="54">
        <v>1</v>
      </c>
      <c r="C12" s="54">
        <v>0</v>
      </c>
      <c r="D12" s="54">
        <v>10</v>
      </c>
      <c r="E12" s="57" t="s">
        <v>51</v>
      </c>
      <c r="F12" s="56" t="s">
        <v>66</v>
      </c>
      <c r="G12" s="55" t="s">
        <v>87</v>
      </c>
      <c r="H12" s="51" t="s">
        <v>60</v>
      </c>
      <c r="I12" s="51" t="s">
        <v>61</v>
      </c>
      <c r="J12" s="51" t="s">
        <v>65</v>
      </c>
      <c r="K12" s="67">
        <v>683.99900000000002</v>
      </c>
      <c r="L12" s="67">
        <v>683.99900000000002</v>
      </c>
      <c r="M12" s="65">
        <v>100</v>
      </c>
    </row>
    <row r="13" spans="1:15" ht="39.75" customHeight="1" x14ac:dyDescent="0.2">
      <c r="A13" s="53">
        <v>61</v>
      </c>
      <c r="B13" s="54">
        <v>1</v>
      </c>
      <c r="C13" s="54">
        <v>0</v>
      </c>
      <c r="D13" s="54">
        <v>12</v>
      </c>
      <c r="E13" s="57" t="s">
        <v>88</v>
      </c>
      <c r="F13" s="56" t="s">
        <v>48</v>
      </c>
      <c r="G13" s="55" t="s">
        <v>106</v>
      </c>
      <c r="H13" s="55" t="s">
        <v>58</v>
      </c>
      <c r="I13" s="55" t="s">
        <v>59</v>
      </c>
      <c r="J13" s="51" t="s">
        <v>89</v>
      </c>
      <c r="K13" s="67">
        <v>3200</v>
      </c>
      <c r="L13" s="67">
        <v>3200</v>
      </c>
      <c r="M13" s="65">
        <v>100</v>
      </c>
    </row>
    <row r="14" spans="1:15" ht="39.75" customHeight="1" x14ac:dyDescent="0.2">
      <c r="A14" s="62">
        <v>61</v>
      </c>
      <c r="B14" s="63">
        <v>1</v>
      </c>
      <c r="C14" s="63">
        <v>0</v>
      </c>
      <c r="D14" s="63">
        <v>15</v>
      </c>
      <c r="E14" s="61" t="s">
        <v>104</v>
      </c>
      <c r="F14" s="60" t="e">
        <f>#REF!</f>
        <v>#REF!</v>
      </c>
      <c r="G14" s="59" t="s">
        <v>105</v>
      </c>
      <c r="H14" s="59" t="s">
        <v>44</v>
      </c>
      <c r="I14" s="59"/>
      <c r="J14" s="58"/>
      <c r="K14" s="67">
        <v>150</v>
      </c>
      <c r="L14" s="67">
        <v>150</v>
      </c>
      <c r="M14" s="65">
        <v>100</v>
      </c>
    </row>
    <row r="15" spans="1:15" ht="39.75" customHeight="1" x14ac:dyDescent="0.2">
      <c r="A15" s="62">
        <v>61</v>
      </c>
      <c r="B15" s="63">
        <v>1</v>
      </c>
      <c r="C15" s="63">
        <v>0</v>
      </c>
      <c r="D15" s="63">
        <v>16</v>
      </c>
      <c r="E15" s="61" t="s">
        <v>107</v>
      </c>
      <c r="F15" s="60" t="str">
        <f>F12</f>
        <v>Отдел культуры спорта и молодежной политики Администрации Александровского района</v>
      </c>
      <c r="G15" s="59" t="s">
        <v>108</v>
      </c>
      <c r="H15" s="59" t="s">
        <v>60</v>
      </c>
      <c r="I15" s="59"/>
      <c r="J15" s="58"/>
      <c r="K15" s="67">
        <v>5900</v>
      </c>
      <c r="L15" s="67">
        <v>5900</v>
      </c>
      <c r="M15" s="65">
        <v>100</v>
      </c>
    </row>
    <row r="16" spans="1:15" ht="29.25" customHeight="1" x14ac:dyDescent="0.2">
      <c r="A16" s="53">
        <v>61</v>
      </c>
      <c r="B16" s="6">
        <v>1</v>
      </c>
      <c r="C16" s="6">
        <v>0</v>
      </c>
      <c r="D16" s="6">
        <v>40</v>
      </c>
      <c r="E16" s="57" t="s">
        <v>46</v>
      </c>
      <c r="F16" s="57" t="s">
        <v>62</v>
      </c>
      <c r="G16" s="51" t="s">
        <v>57</v>
      </c>
      <c r="H16" s="51" t="s">
        <v>44</v>
      </c>
      <c r="I16" s="51" t="s">
        <v>56</v>
      </c>
      <c r="J16" s="51" t="s">
        <v>90</v>
      </c>
      <c r="K16" s="67">
        <v>1074.8</v>
      </c>
      <c r="L16" s="67">
        <v>1074.8</v>
      </c>
      <c r="M16" s="65">
        <v>100</v>
      </c>
    </row>
    <row r="17" spans="1:13" s="104" customFormat="1" ht="38.25" x14ac:dyDescent="0.2">
      <c r="A17" s="99">
        <v>61</v>
      </c>
      <c r="B17" s="100">
        <v>2</v>
      </c>
      <c r="C17" s="100"/>
      <c r="D17" s="100"/>
      <c r="E17" s="14" t="s">
        <v>52</v>
      </c>
      <c r="F17" s="105"/>
      <c r="G17" s="1" t="s">
        <v>91</v>
      </c>
      <c r="H17" s="101"/>
      <c r="I17" s="101"/>
      <c r="J17" s="101"/>
      <c r="K17" s="102">
        <v>21</v>
      </c>
      <c r="L17" s="102">
        <v>21</v>
      </c>
      <c r="M17" s="103">
        <f t="shared" si="0"/>
        <v>100</v>
      </c>
    </row>
    <row r="18" spans="1:13" ht="63.75" x14ac:dyDescent="0.2">
      <c r="A18" s="53">
        <v>61</v>
      </c>
      <c r="B18" s="54">
        <v>2</v>
      </c>
      <c r="C18" s="54">
        <v>0</v>
      </c>
      <c r="D18" s="54">
        <v>1</v>
      </c>
      <c r="E18" s="57" t="s">
        <v>53</v>
      </c>
      <c r="F18" s="57" t="s">
        <v>62</v>
      </c>
      <c r="G18" s="55" t="s">
        <v>92</v>
      </c>
      <c r="H18" s="51" t="s">
        <v>44</v>
      </c>
      <c r="I18" s="51" t="s">
        <v>59</v>
      </c>
      <c r="J18" s="51" t="s">
        <v>63</v>
      </c>
      <c r="K18" s="66">
        <v>21</v>
      </c>
      <c r="L18" s="66">
        <v>21</v>
      </c>
      <c r="M18" s="65">
        <f t="shared" si="0"/>
        <v>100</v>
      </c>
    </row>
  </sheetData>
  <mergeCells count="9">
    <mergeCell ref="E1:L1"/>
    <mergeCell ref="E2:L2"/>
    <mergeCell ref="L4:L5"/>
    <mergeCell ref="G4:J4"/>
    <mergeCell ref="M4:M5"/>
    <mergeCell ref="K4:K5"/>
    <mergeCell ref="F4:F5"/>
    <mergeCell ref="E4:E5"/>
    <mergeCell ref="A4:D4"/>
  </mergeCells>
  <pageMargins left="0.55118110236220474" right="0.35433070866141736" top="0.19685039370078741" bottom="0.19685039370078741" header="0.11811023622047245" footer="0.19685039370078741"/>
  <pageSetup paperSize="9" scale="9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zoomScaleNormal="100" workbookViewId="0">
      <selection activeCell="C5" sqref="C5:C9"/>
    </sheetView>
  </sheetViews>
  <sheetFormatPr defaultRowHeight="15.75" x14ac:dyDescent="0.25"/>
  <cols>
    <col min="1" max="1" width="7.42578125" style="30" customWidth="1"/>
    <col min="2" max="2" width="7.5703125" style="30" customWidth="1"/>
    <col min="3" max="3" width="37.7109375" style="26" customWidth="1"/>
    <col min="4" max="4" width="32.7109375" style="26" customWidth="1"/>
    <col min="5" max="5" width="13" style="26" customWidth="1"/>
    <col min="6" max="6" width="14" style="26" customWidth="1"/>
    <col min="7" max="7" width="18.5703125" style="26" customWidth="1"/>
    <col min="8" max="16384" width="9.140625" style="26"/>
  </cols>
  <sheetData>
    <row r="1" spans="1:7" ht="47.25" customHeight="1" x14ac:dyDescent="0.25">
      <c r="A1" s="76" t="s">
        <v>110</v>
      </c>
      <c r="B1" s="77"/>
      <c r="C1" s="77"/>
      <c r="D1" s="77"/>
      <c r="E1" s="77"/>
      <c r="F1" s="77"/>
      <c r="G1" s="77"/>
    </row>
    <row r="3" spans="1:7" ht="26.25" customHeight="1" x14ac:dyDescent="0.25">
      <c r="A3" s="84" t="s">
        <v>7</v>
      </c>
      <c r="B3" s="84"/>
      <c r="C3" s="80" t="s">
        <v>23</v>
      </c>
      <c r="D3" s="80" t="s">
        <v>25</v>
      </c>
      <c r="E3" s="88" t="s">
        <v>26</v>
      </c>
      <c r="F3" s="89"/>
      <c r="G3" s="78" t="s">
        <v>29</v>
      </c>
    </row>
    <row r="4" spans="1:7" ht="72.75" customHeight="1" x14ac:dyDescent="0.25">
      <c r="A4" s="84"/>
      <c r="B4" s="84"/>
      <c r="C4" s="79"/>
      <c r="D4" s="79"/>
      <c r="E4" s="27" t="s">
        <v>27</v>
      </c>
      <c r="F4" s="27" t="s">
        <v>28</v>
      </c>
      <c r="G4" s="79"/>
    </row>
    <row r="5" spans="1:7" ht="20.25" customHeight="1" x14ac:dyDescent="0.25">
      <c r="A5" s="73">
        <v>61</v>
      </c>
      <c r="B5" s="73"/>
      <c r="C5" s="85" t="s">
        <v>111</v>
      </c>
      <c r="D5" s="27" t="s">
        <v>22</v>
      </c>
      <c r="E5" s="35">
        <f>E7+E8</f>
        <v>11148.798999999999</v>
      </c>
      <c r="F5" s="35">
        <f>F7+F8</f>
        <v>11148.743999999999</v>
      </c>
      <c r="G5" s="36">
        <f>F5/E5*100</f>
        <v>99.999506673319701</v>
      </c>
    </row>
    <row r="6" spans="1:7" x14ac:dyDescent="0.25">
      <c r="A6" s="73"/>
      <c r="B6" s="73"/>
      <c r="C6" s="86"/>
      <c r="D6" s="28" t="s">
        <v>19</v>
      </c>
      <c r="E6" s="35"/>
      <c r="F6" s="35"/>
      <c r="G6" s="37"/>
    </row>
    <row r="7" spans="1:7" x14ac:dyDescent="0.25">
      <c r="A7" s="73"/>
      <c r="B7" s="73"/>
      <c r="C7" s="86"/>
      <c r="D7" s="29" t="s">
        <v>20</v>
      </c>
      <c r="E7" s="35">
        <f>SUM(E12+E17)</f>
        <v>10073.999</v>
      </c>
      <c r="F7" s="35">
        <f>F12+F15</f>
        <v>10073.944</v>
      </c>
      <c r="G7" s="36">
        <f t="shared" ref="G7:G17" si="0">F7/E7*100</f>
        <v>99.999454040049045</v>
      </c>
    </row>
    <row r="8" spans="1:7" ht="31.5" x14ac:dyDescent="0.25">
      <c r="A8" s="73"/>
      <c r="B8" s="73"/>
      <c r="C8" s="86"/>
      <c r="D8" s="29" t="s">
        <v>24</v>
      </c>
      <c r="E8" s="35">
        <f>E13</f>
        <v>1074.8</v>
      </c>
      <c r="F8" s="35">
        <f>F13</f>
        <v>1074.8</v>
      </c>
      <c r="G8" s="36">
        <f t="shared" si="0"/>
        <v>100</v>
      </c>
    </row>
    <row r="9" spans="1:7" ht="31.5" x14ac:dyDescent="0.25">
      <c r="A9" s="73"/>
      <c r="B9" s="73"/>
      <c r="C9" s="87"/>
      <c r="D9" s="28" t="s">
        <v>21</v>
      </c>
      <c r="E9" s="35"/>
      <c r="F9" s="35"/>
      <c r="G9" s="36"/>
    </row>
    <row r="10" spans="1:7" ht="12.75" customHeight="1" x14ac:dyDescent="0.25">
      <c r="A10" s="73">
        <v>61</v>
      </c>
      <c r="B10" s="73">
        <v>1</v>
      </c>
      <c r="C10" s="81" t="s">
        <v>45</v>
      </c>
      <c r="D10" s="27" t="s">
        <v>22</v>
      </c>
      <c r="E10" s="38">
        <f>E12+E13</f>
        <v>11127.798999999999</v>
      </c>
      <c r="F10" s="38">
        <f>F12+F13</f>
        <v>11127.743999999999</v>
      </c>
      <c r="G10" s="36">
        <f t="shared" si="0"/>
        <v>99.999505742330527</v>
      </c>
    </row>
    <row r="11" spans="1:7" x14ac:dyDescent="0.25">
      <c r="A11" s="73"/>
      <c r="B11" s="73"/>
      <c r="C11" s="82"/>
      <c r="D11" s="28" t="s">
        <v>19</v>
      </c>
      <c r="E11" s="38"/>
      <c r="F11" s="38"/>
      <c r="G11" s="36"/>
    </row>
    <row r="12" spans="1:7" x14ac:dyDescent="0.25">
      <c r="A12" s="73"/>
      <c r="B12" s="73"/>
      <c r="C12" s="82"/>
      <c r="D12" s="29" t="s">
        <v>20</v>
      </c>
      <c r="E12" s="38">
        <f>'Форма 1'!K9+'Форма 1'!K10+'Форма 1'!K11+'Форма 1'!K12+'Форма 1'!K13+'Форма 1'!K14+'Форма 1'!K15</f>
        <v>10052.999</v>
      </c>
      <c r="F12" s="38">
        <f>'Форма 1'!L9+'Форма 1'!L10+'Форма 1'!L11+'Форма 1'!L12+'Форма 1'!L13+'Форма 1'!L14+'Форма 1'!L15</f>
        <v>10052.944</v>
      </c>
      <c r="G12" s="36">
        <f>F12/E12*100</f>
        <v>99.99945289957752</v>
      </c>
    </row>
    <row r="13" spans="1:7" ht="31.5" x14ac:dyDescent="0.25">
      <c r="A13" s="73"/>
      <c r="B13" s="73"/>
      <c r="C13" s="82"/>
      <c r="D13" s="29" t="s">
        <v>24</v>
      </c>
      <c r="E13" s="38">
        <v>1074.8</v>
      </c>
      <c r="F13" s="38">
        <v>1074.8</v>
      </c>
      <c r="G13" s="36">
        <f t="shared" si="0"/>
        <v>100</v>
      </c>
    </row>
    <row r="14" spans="1:7" ht="31.5" x14ac:dyDescent="0.25">
      <c r="A14" s="73"/>
      <c r="B14" s="73"/>
      <c r="C14" s="83"/>
      <c r="D14" s="28" t="s">
        <v>21</v>
      </c>
      <c r="E14" s="38"/>
      <c r="F14" s="38"/>
      <c r="G14" s="36"/>
    </row>
    <row r="15" spans="1:7" x14ac:dyDescent="0.25">
      <c r="A15" s="73">
        <v>61</v>
      </c>
      <c r="B15" s="73">
        <v>2</v>
      </c>
      <c r="C15" s="74" t="s">
        <v>52</v>
      </c>
      <c r="D15" s="27" t="s">
        <v>22</v>
      </c>
      <c r="E15" s="39">
        <v>21</v>
      </c>
      <c r="F15" s="39">
        <v>21</v>
      </c>
      <c r="G15" s="36">
        <f t="shared" si="0"/>
        <v>100</v>
      </c>
    </row>
    <row r="16" spans="1:7" x14ac:dyDescent="0.25">
      <c r="A16" s="73"/>
      <c r="B16" s="73"/>
      <c r="C16" s="75"/>
      <c r="D16" s="28" t="s">
        <v>19</v>
      </c>
      <c r="E16" s="38"/>
      <c r="F16" s="38"/>
      <c r="G16" s="36"/>
    </row>
    <row r="17" spans="1:7" x14ac:dyDescent="0.25">
      <c r="A17" s="73"/>
      <c r="B17" s="73"/>
      <c r="C17" s="75"/>
      <c r="D17" s="29" t="s">
        <v>20</v>
      </c>
      <c r="E17" s="40">
        <v>21</v>
      </c>
      <c r="F17" s="40">
        <v>21</v>
      </c>
      <c r="G17" s="36">
        <f t="shared" si="0"/>
        <v>100</v>
      </c>
    </row>
    <row r="18" spans="1:7" ht="31.5" x14ac:dyDescent="0.25">
      <c r="A18" s="73"/>
      <c r="B18" s="73"/>
      <c r="C18" s="75"/>
      <c r="D18" s="29" t="s">
        <v>24</v>
      </c>
      <c r="E18" s="40"/>
      <c r="F18" s="40"/>
      <c r="G18" s="36"/>
    </row>
    <row r="19" spans="1:7" ht="31.5" x14ac:dyDescent="0.25">
      <c r="A19" s="73"/>
      <c r="B19" s="73"/>
      <c r="C19" s="75"/>
      <c r="D19" s="28" t="s">
        <v>21</v>
      </c>
      <c r="E19" s="38"/>
      <c r="F19" s="38"/>
      <c r="G19" s="36"/>
    </row>
  </sheetData>
  <mergeCells count="15">
    <mergeCell ref="A15:A19"/>
    <mergeCell ref="B15:B19"/>
    <mergeCell ref="C15:C19"/>
    <mergeCell ref="A1:G1"/>
    <mergeCell ref="G3:G4"/>
    <mergeCell ref="D3:D4"/>
    <mergeCell ref="C3:C4"/>
    <mergeCell ref="C10:C14"/>
    <mergeCell ref="A3:B4"/>
    <mergeCell ref="A5:A9"/>
    <mergeCell ref="B5:B9"/>
    <mergeCell ref="C5:C9"/>
    <mergeCell ref="E3:F3"/>
    <mergeCell ref="A10:A14"/>
    <mergeCell ref="B10:B14"/>
  </mergeCells>
  <pageMargins left="0.51181102362204722" right="0.51181102362204722" top="0.55118110236220474" bottom="0.55118110236220474" header="0.11811023622047245" footer="0.11811023622047245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zoomScaleNormal="100" workbookViewId="0">
      <selection activeCell="A3" sqref="A3:K3"/>
    </sheetView>
  </sheetViews>
  <sheetFormatPr defaultRowHeight="12.75" x14ac:dyDescent="0.2"/>
  <cols>
    <col min="1" max="1" width="4.7109375" style="2" customWidth="1"/>
    <col min="2" max="2" width="4.5703125" style="2" customWidth="1"/>
    <col min="3" max="3" width="5" style="2" customWidth="1"/>
    <col min="4" max="4" width="4.140625" style="2" customWidth="1"/>
    <col min="5" max="5" width="34.7109375" style="20" customWidth="1"/>
    <col min="6" max="6" width="19.7109375" style="2" customWidth="1"/>
    <col min="7" max="7" width="10.140625" style="2" customWidth="1"/>
    <col min="8" max="8" width="11.140625" style="2" customWidth="1"/>
    <col min="9" max="9" width="36.140625" style="2" customWidth="1"/>
    <col min="10" max="10" width="43" style="2" customWidth="1"/>
    <col min="11" max="11" width="15.28515625" style="2" customWidth="1"/>
    <col min="12" max="22" width="9.140625" style="2"/>
    <col min="23" max="23" width="9.140625" style="2" customWidth="1"/>
    <col min="24" max="26" width="9.140625" style="2"/>
    <col min="27" max="27" width="9.42578125" style="2" customWidth="1"/>
    <col min="28" max="34" width="9.140625" style="2"/>
    <col min="35" max="35" width="9.140625" style="2" customWidth="1"/>
    <col min="36" max="16384" width="9.140625" style="2"/>
  </cols>
  <sheetData>
    <row r="1" spans="1:11" x14ac:dyDescent="0.2">
      <c r="A1" s="90"/>
      <c r="B1" s="91"/>
      <c r="C1" s="91"/>
      <c r="D1" s="91"/>
      <c r="E1" s="91"/>
      <c r="F1" s="91"/>
      <c r="G1" s="91"/>
      <c r="H1" s="91"/>
      <c r="I1" s="91"/>
      <c r="J1" s="91"/>
      <c r="K1" s="92"/>
    </row>
    <row r="2" spans="1:11" x14ac:dyDescent="0.2">
      <c r="A2" s="90"/>
      <c r="B2" s="91"/>
      <c r="C2" s="91"/>
      <c r="D2" s="91"/>
      <c r="E2" s="91"/>
      <c r="F2" s="91"/>
      <c r="G2" s="91"/>
      <c r="H2" s="91"/>
      <c r="I2" s="91"/>
      <c r="J2" s="91"/>
      <c r="K2" s="92"/>
    </row>
    <row r="3" spans="1:11" ht="27.75" customHeight="1" x14ac:dyDescent="0.2">
      <c r="A3" s="93" t="s">
        <v>112</v>
      </c>
      <c r="B3" s="93"/>
      <c r="C3" s="93"/>
      <c r="D3" s="93"/>
      <c r="E3" s="93"/>
      <c r="F3" s="93"/>
      <c r="G3" s="93"/>
      <c r="H3" s="93"/>
      <c r="I3" s="93"/>
      <c r="J3" s="93"/>
      <c r="K3" s="93"/>
    </row>
    <row r="4" spans="1:11" ht="27.75" customHeight="1" x14ac:dyDescent="0.2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</row>
    <row r="5" spans="1:11" ht="48" customHeight="1" x14ac:dyDescent="0.2">
      <c r="A5" s="94" t="s">
        <v>36</v>
      </c>
      <c r="B5" s="94"/>
      <c r="C5" s="94"/>
      <c r="D5" s="94"/>
      <c r="E5" s="95" t="s">
        <v>37</v>
      </c>
      <c r="F5" s="69" t="s">
        <v>38</v>
      </c>
      <c r="G5" s="69" t="s">
        <v>39</v>
      </c>
      <c r="H5" s="69" t="s">
        <v>41</v>
      </c>
      <c r="I5" s="69" t="s">
        <v>40</v>
      </c>
      <c r="J5" s="69" t="s">
        <v>42</v>
      </c>
      <c r="K5" s="69" t="s">
        <v>43</v>
      </c>
    </row>
    <row r="6" spans="1:11" x14ac:dyDescent="0.2">
      <c r="A6" s="11" t="s">
        <v>8</v>
      </c>
      <c r="B6" s="11" t="s">
        <v>9</v>
      </c>
      <c r="C6" s="11" t="s">
        <v>10</v>
      </c>
      <c r="D6" s="11" t="s">
        <v>11</v>
      </c>
      <c r="E6" s="95"/>
      <c r="F6" s="69"/>
      <c r="G6" s="69"/>
      <c r="H6" s="69"/>
      <c r="I6" s="69"/>
      <c r="J6" s="69"/>
      <c r="K6" s="69"/>
    </row>
    <row r="7" spans="1:11" ht="38.25" x14ac:dyDescent="0.2">
      <c r="A7" s="32">
        <v>61</v>
      </c>
      <c r="B7" s="33">
        <v>1</v>
      </c>
      <c r="C7" s="33">
        <v>0</v>
      </c>
      <c r="D7" s="33"/>
      <c r="E7" s="14" t="s">
        <v>45</v>
      </c>
      <c r="F7" s="7"/>
      <c r="G7" s="11"/>
      <c r="H7" s="11"/>
      <c r="I7" s="11"/>
      <c r="J7" s="11"/>
      <c r="K7" s="7"/>
    </row>
    <row r="8" spans="1:11" ht="25.5" x14ac:dyDescent="0.2">
      <c r="A8" s="32">
        <v>61</v>
      </c>
      <c r="B8" s="33">
        <v>1</v>
      </c>
      <c r="C8" s="33">
        <v>0</v>
      </c>
      <c r="D8" s="33">
        <v>2</v>
      </c>
      <c r="E8" s="9" t="s">
        <v>49</v>
      </c>
      <c r="F8" s="22" t="s">
        <v>103</v>
      </c>
      <c r="G8" s="13">
        <v>2023</v>
      </c>
      <c r="H8" s="13">
        <v>2023</v>
      </c>
      <c r="I8" s="16" t="s">
        <v>68</v>
      </c>
      <c r="J8" s="17" t="s">
        <v>116</v>
      </c>
      <c r="K8" s="22"/>
    </row>
    <row r="9" spans="1:11" ht="63.75" x14ac:dyDescent="0.2">
      <c r="A9" s="32">
        <v>61</v>
      </c>
      <c r="B9" s="33">
        <v>1</v>
      </c>
      <c r="C9" s="33">
        <v>0</v>
      </c>
      <c r="D9" s="33">
        <v>7</v>
      </c>
      <c r="E9" s="9" t="s">
        <v>47</v>
      </c>
      <c r="F9" s="31" t="s">
        <v>103</v>
      </c>
      <c r="G9" s="24">
        <v>2023</v>
      </c>
      <c r="H9" s="24">
        <v>2023</v>
      </c>
      <c r="I9" s="16" t="s">
        <v>94</v>
      </c>
      <c r="J9" s="17" t="s">
        <v>67</v>
      </c>
      <c r="K9" s="22"/>
    </row>
    <row r="10" spans="1:11" ht="76.5" x14ac:dyDescent="0.2">
      <c r="A10" s="32">
        <v>61</v>
      </c>
      <c r="B10" s="33">
        <v>1</v>
      </c>
      <c r="C10" s="33">
        <v>0</v>
      </c>
      <c r="D10" s="33">
        <v>9</v>
      </c>
      <c r="E10" s="9" t="s">
        <v>50</v>
      </c>
      <c r="F10" s="60" t="s">
        <v>66</v>
      </c>
      <c r="G10" s="24">
        <v>2023</v>
      </c>
      <c r="H10" s="24">
        <v>2023</v>
      </c>
      <c r="I10" s="18" t="s">
        <v>69</v>
      </c>
      <c r="J10" s="19" t="s">
        <v>115</v>
      </c>
      <c r="K10" s="22"/>
    </row>
    <row r="11" spans="1:11" ht="89.25" x14ac:dyDescent="0.2">
      <c r="A11" s="32">
        <v>61</v>
      </c>
      <c r="B11" s="33">
        <v>1</v>
      </c>
      <c r="C11" s="33">
        <v>0</v>
      </c>
      <c r="D11" s="33">
        <v>10</v>
      </c>
      <c r="E11" s="9" t="s">
        <v>51</v>
      </c>
      <c r="F11" s="64" t="s">
        <v>66</v>
      </c>
      <c r="G11" s="24">
        <v>2023</v>
      </c>
      <c r="H11" s="24">
        <v>2023</v>
      </c>
      <c r="I11" s="13" t="s">
        <v>70</v>
      </c>
      <c r="J11" s="12" t="s">
        <v>114</v>
      </c>
      <c r="K11" s="22"/>
    </row>
    <row r="12" spans="1:11" ht="51" x14ac:dyDescent="0.2">
      <c r="A12" s="32">
        <v>61</v>
      </c>
      <c r="B12" s="33">
        <v>1</v>
      </c>
      <c r="C12" s="33">
        <v>0</v>
      </c>
      <c r="D12" s="33">
        <v>12</v>
      </c>
      <c r="E12" s="9" t="s">
        <v>88</v>
      </c>
      <c r="F12" s="9" t="s">
        <v>48</v>
      </c>
      <c r="G12" s="24">
        <v>2023</v>
      </c>
      <c r="H12" s="24">
        <v>2023</v>
      </c>
      <c r="I12" s="16" t="s">
        <v>97</v>
      </c>
      <c r="J12" s="13" t="s">
        <v>93</v>
      </c>
      <c r="K12" s="6"/>
    </row>
    <row r="13" spans="1:11" ht="38.25" x14ac:dyDescent="0.2">
      <c r="A13" s="32">
        <v>61</v>
      </c>
      <c r="B13" s="33">
        <v>1</v>
      </c>
      <c r="C13" s="33">
        <v>0</v>
      </c>
      <c r="D13" s="33">
        <v>15</v>
      </c>
      <c r="E13" s="25" t="s">
        <v>104</v>
      </c>
      <c r="F13" s="25" t="s">
        <v>62</v>
      </c>
      <c r="G13" s="24">
        <v>2023</v>
      </c>
      <c r="H13" s="24">
        <v>2023</v>
      </c>
      <c r="I13" s="16" t="s">
        <v>95</v>
      </c>
      <c r="J13" s="24" t="s">
        <v>96</v>
      </c>
      <c r="K13" s="6"/>
    </row>
    <row r="14" spans="1:11" ht="76.5" x14ac:dyDescent="0.2">
      <c r="A14" s="32">
        <v>61</v>
      </c>
      <c r="B14" s="33">
        <v>1</v>
      </c>
      <c r="C14" s="33">
        <v>0</v>
      </c>
      <c r="D14" s="33">
        <v>16</v>
      </c>
      <c r="E14" s="9" t="s">
        <v>107</v>
      </c>
      <c r="F14" s="9" t="s">
        <v>66</v>
      </c>
      <c r="G14" s="24">
        <v>2023</v>
      </c>
      <c r="H14" s="24">
        <v>2023</v>
      </c>
      <c r="I14" s="11" t="s">
        <v>97</v>
      </c>
      <c r="J14" s="10" t="s">
        <v>113</v>
      </c>
      <c r="K14" s="6"/>
    </row>
    <row r="15" spans="1:11" s="20" customFormat="1" ht="38.25" x14ac:dyDescent="0.2">
      <c r="A15" s="32">
        <v>61</v>
      </c>
      <c r="B15" s="33">
        <v>1</v>
      </c>
      <c r="C15" s="33">
        <v>0</v>
      </c>
      <c r="D15" s="33">
        <v>40</v>
      </c>
      <c r="E15" s="61" t="s">
        <v>46</v>
      </c>
      <c r="F15" s="7" t="s">
        <v>62</v>
      </c>
      <c r="G15" s="21">
        <v>2023</v>
      </c>
      <c r="H15" s="21">
        <v>2023</v>
      </c>
      <c r="I15" s="16" t="s">
        <v>46</v>
      </c>
      <c r="J15" s="17" t="s">
        <v>73</v>
      </c>
      <c r="K15" s="17"/>
    </row>
    <row r="16" spans="1:11" s="20" customFormat="1" ht="51" x14ac:dyDescent="0.2">
      <c r="A16" s="32">
        <v>61</v>
      </c>
      <c r="B16" s="33">
        <v>2</v>
      </c>
      <c r="C16" s="33"/>
      <c r="D16" s="33"/>
      <c r="E16" s="14" t="s">
        <v>52</v>
      </c>
      <c r="F16" s="60"/>
      <c r="G16" s="21"/>
      <c r="H16" s="21"/>
      <c r="I16" s="16"/>
      <c r="J16" s="17"/>
      <c r="K16" s="17"/>
    </row>
    <row r="17" spans="1:11" s="20" customFormat="1" ht="76.5" x14ac:dyDescent="0.2">
      <c r="A17" s="32">
        <v>61</v>
      </c>
      <c r="B17" s="33">
        <v>2</v>
      </c>
      <c r="C17" s="33">
        <v>0</v>
      </c>
      <c r="D17" s="33">
        <v>1</v>
      </c>
      <c r="E17" s="9" t="s">
        <v>53</v>
      </c>
      <c r="F17" s="9" t="s">
        <v>62</v>
      </c>
      <c r="G17" s="24">
        <v>2023</v>
      </c>
      <c r="H17" s="24">
        <v>2023</v>
      </c>
      <c r="I17" s="23" t="s">
        <v>71</v>
      </c>
      <c r="J17" s="23" t="s">
        <v>72</v>
      </c>
      <c r="K17" s="17"/>
    </row>
  </sheetData>
  <mergeCells count="11">
    <mergeCell ref="A1:K1"/>
    <mergeCell ref="A2:K2"/>
    <mergeCell ref="A3:K3"/>
    <mergeCell ref="J5:J6"/>
    <mergeCell ref="K5:K6"/>
    <mergeCell ref="A5:D5"/>
    <mergeCell ref="E5:E6"/>
    <mergeCell ref="F5:F6"/>
    <mergeCell ref="G5:G6"/>
    <mergeCell ref="H5:H6"/>
    <mergeCell ref="I5:I6"/>
  </mergeCells>
  <pageMargins left="0.51181102362204722" right="0.31496062992125984" top="0.15748031496062992" bottom="0.35433070866141736" header="0.11811023622047245" footer="0.11811023622047245"/>
  <pageSetup paperSize="9" scale="7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3"/>
  <sheetViews>
    <sheetView workbookViewId="0">
      <pane ySplit="2" topLeftCell="A3" activePane="bottomLeft" state="frozen"/>
      <selection pane="bottomLeft" activeCell="B3" sqref="B2:J3"/>
    </sheetView>
  </sheetViews>
  <sheetFormatPr defaultRowHeight="15.75" x14ac:dyDescent="0.25"/>
  <cols>
    <col min="1" max="1" width="4.85546875" style="26" customWidth="1"/>
    <col min="2" max="2" width="8.140625" style="26" customWidth="1"/>
    <col min="3" max="3" width="4.7109375" style="26" customWidth="1"/>
    <col min="4" max="4" width="37.140625" style="26" customWidth="1"/>
    <col min="5" max="5" width="8.140625" style="26" customWidth="1"/>
    <col min="6" max="6" width="13.5703125" style="26" customWidth="1"/>
    <col min="7" max="7" width="14.140625" style="26" customWidth="1"/>
    <col min="8" max="8" width="12.42578125" style="26" customWidth="1"/>
    <col min="9" max="9" width="12.7109375" style="26" customWidth="1"/>
    <col min="10" max="10" width="18.5703125" style="26" customWidth="1"/>
    <col min="11" max="16384" width="9.140625" style="26"/>
  </cols>
  <sheetData>
    <row r="2" spans="1:10" ht="41.25" customHeight="1" x14ac:dyDescent="0.25">
      <c r="B2" s="76" t="s">
        <v>122</v>
      </c>
      <c r="C2" s="76"/>
      <c r="D2" s="76"/>
      <c r="E2" s="76"/>
      <c r="F2" s="76"/>
      <c r="G2" s="76"/>
      <c r="H2" s="76"/>
      <c r="I2" s="76"/>
      <c r="J2" s="76"/>
    </row>
    <row r="3" spans="1:10" x14ac:dyDescent="0.25">
      <c r="B3" s="34"/>
      <c r="C3" s="34"/>
      <c r="D3" s="34"/>
      <c r="E3" s="34"/>
      <c r="F3" s="34"/>
      <c r="G3" s="34"/>
      <c r="H3" s="34"/>
      <c r="I3" s="34"/>
      <c r="J3" s="34"/>
    </row>
    <row r="4" spans="1:10" x14ac:dyDescent="0.25">
      <c r="A4" s="96" t="s">
        <v>7</v>
      </c>
      <c r="B4" s="89"/>
      <c r="C4" s="97" t="s">
        <v>30</v>
      </c>
      <c r="D4" s="97" t="s">
        <v>31</v>
      </c>
      <c r="E4" s="97" t="s">
        <v>32</v>
      </c>
      <c r="F4" s="73" t="s">
        <v>98</v>
      </c>
      <c r="G4" s="73"/>
      <c r="H4" s="97" t="s">
        <v>33</v>
      </c>
      <c r="I4" s="97" t="s">
        <v>34</v>
      </c>
      <c r="J4" s="97" t="s">
        <v>35</v>
      </c>
    </row>
    <row r="5" spans="1:10" x14ac:dyDescent="0.25">
      <c r="A5" s="41" t="s">
        <v>8</v>
      </c>
      <c r="B5" s="41" t="s">
        <v>9</v>
      </c>
      <c r="C5" s="98"/>
      <c r="D5" s="98"/>
      <c r="E5" s="98"/>
      <c r="F5" s="41" t="s">
        <v>99</v>
      </c>
      <c r="G5" s="41" t="s">
        <v>100</v>
      </c>
      <c r="H5" s="98"/>
      <c r="I5" s="98"/>
      <c r="J5" s="98"/>
    </row>
    <row r="6" spans="1:10" x14ac:dyDescent="0.25">
      <c r="A6" s="41">
        <v>1</v>
      </c>
      <c r="B6" s="41">
        <v>2</v>
      </c>
      <c r="C6" s="41">
        <v>3</v>
      </c>
      <c r="D6" s="41">
        <v>4</v>
      </c>
      <c r="E6" s="41">
        <v>5</v>
      </c>
      <c r="F6" s="41">
        <v>7</v>
      </c>
      <c r="G6" s="41">
        <v>8</v>
      </c>
      <c r="H6" s="41">
        <v>9</v>
      </c>
      <c r="I6" s="41">
        <v>10</v>
      </c>
      <c r="J6" s="41">
        <v>12</v>
      </c>
    </row>
    <row r="7" spans="1:10" ht="31.5" x14ac:dyDescent="0.25">
      <c r="A7" s="42">
        <v>61</v>
      </c>
      <c r="B7" s="41"/>
      <c r="C7" s="43">
        <v>1</v>
      </c>
      <c r="D7" s="44" t="s">
        <v>74</v>
      </c>
      <c r="E7" s="45" t="s">
        <v>75</v>
      </c>
      <c r="F7" s="45">
        <v>116</v>
      </c>
      <c r="G7" s="46">
        <v>110</v>
      </c>
      <c r="H7" s="45">
        <v>-6</v>
      </c>
      <c r="I7" s="47">
        <f>G7/F7*100</f>
        <v>94.827586206896555</v>
      </c>
      <c r="J7" s="48"/>
    </row>
    <row r="8" spans="1:10" ht="78.75" x14ac:dyDescent="0.25">
      <c r="A8" s="42">
        <v>61</v>
      </c>
      <c r="B8" s="41"/>
      <c r="C8" s="43">
        <v>2</v>
      </c>
      <c r="D8" s="44" t="s">
        <v>76</v>
      </c>
      <c r="E8" s="45" t="s">
        <v>77</v>
      </c>
      <c r="F8" s="45">
        <v>2</v>
      </c>
      <c r="G8" s="46">
        <v>1.7</v>
      </c>
      <c r="H8" s="45">
        <f t="shared" ref="H8:H13" si="0">F8-G8</f>
        <v>0.30000000000000004</v>
      </c>
      <c r="I8" s="47">
        <f>G8/F8*100</f>
        <v>85</v>
      </c>
      <c r="J8" s="48"/>
    </row>
    <row r="9" spans="1:10" ht="78.75" x14ac:dyDescent="0.25">
      <c r="A9" s="42">
        <v>61</v>
      </c>
      <c r="B9" s="41"/>
      <c r="C9" s="43">
        <v>3</v>
      </c>
      <c r="D9" s="44" t="s">
        <v>78</v>
      </c>
      <c r="E9" s="45" t="s">
        <v>77</v>
      </c>
      <c r="F9" s="45">
        <v>6</v>
      </c>
      <c r="G9" s="46">
        <v>3</v>
      </c>
      <c r="H9" s="45">
        <f t="shared" si="0"/>
        <v>3</v>
      </c>
      <c r="I9" s="47">
        <f>G9/F9*100</f>
        <v>50</v>
      </c>
      <c r="J9" s="48"/>
    </row>
    <row r="10" spans="1:10" ht="47.25" x14ac:dyDescent="0.25">
      <c r="A10" s="42">
        <v>61</v>
      </c>
      <c r="B10" s="41"/>
      <c r="C10" s="43">
        <v>4</v>
      </c>
      <c r="D10" s="44" t="s">
        <v>79</v>
      </c>
      <c r="E10" s="45" t="s">
        <v>75</v>
      </c>
      <c r="F10" s="45">
        <v>0</v>
      </c>
      <c r="G10" s="46">
        <v>0</v>
      </c>
      <c r="H10" s="45">
        <f t="shared" si="0"/>
        <v>0</v>
      </c>
      <c r="I10" s="47"/>
      <c r="J10" s="48"/>
    </row>
    <row r="11" spans="1:10" ht="63" x14ac:dyDescent="0.25">
      <c r="A11" s="42">
        <v>61</v>
      </c>
      <c r="B11" s="49"/>
      <c r="C11" s="43">
        <v>5</v>
      </c>
      <c r="D11" s="44" t="s">
        <v>80</v>
      </c>
      <c r="E11" s="45" t="s">
        <v>75</v>
      </c>
      <c r="F11" s="45">
        <v>4</v>
      </c>
      <c r="G11" s="45">
        <v>3</v>
      </c>
      <c r="H11" s="45">
        <f t="shared" si="0"/>
        <v>1</v>
      </c>
      <c r="I11" s="47">
        <f>G11/F11*100</f>
        <v>75</v>
      </c>
      <c r="J11" s="48"/>
    </row>
    <row r="12" spans="1:10" x14ac:dyDescent="0.25">
      <c r="A12" s="42">
        <v>61</v>
      </c>
      <c r="B12" s="49"/>
      <c r="C12" s="43">
        <v>6</v>
      </c>
      <c r="D12" s="44" t="s">
        <v>81</v>
      </c>
      <c r="E12" s="45" t="s">
        <v>82</v>
      </c>
      <c r="F12" s="45">
        <v>1</v>
      </c>
      <c r="G12" s="45">
        <v>0</v>
      </c>
      <c r="H12" s="45">
        <f t="shared" si="0"/>
        <v>1</v>
      </c>
      <c r="I12" s="47">
        <f>G12/F12*100</f>
        <v>0</v>
      </c>
      <c r="J12" s="48"/>
    </row>
    <row r="13" spans="1:10" ht="47.25" x14ac:dyDescent="0.25">
      <c r="A13" s="42">
        <v>61</v>
      </c>
      <c r="B13" s="49"/>
      <c r="C13" s="43">
        <v>7</v>
      </c>
      <c r="D13" s="44" t="s">
        <v>83</v>
      </c>
      <c r="E13" s="45" t="s">
        <v>82</v>
      </c>
      <c r="F13" s="45">
        <v>0</v>
      </c>
      <c r="G13" s="45">
        <v>0</v>
      </c>
      <c r="H13" s="45">
        <f t="shared" si="0"/>
        <v>0</v>
      </c>
      <c r="I13" s="47">
        <v>0</v>
      </c>
      <c r="J13" s="50"/>
    </row>
  </sheetData>
  <mergeCells count="9">
    <mergeCell ref="F4:G4"/>
    <mergeCell ref="A4:B4"/>
    <mergeCell ref="B2:J2"/>
    <mergeCell ref="J4:J5"/>
    <mergeCell ref="I4:I5"/>
    <mergeCell ref="H4:H5"/>
    <mergeCell ref="E4:E5"/>
    <mergeCell ref="D4:D5"/>
    <mergeCell ref="C4:C5"/>
  </mergeCells>
  <pageMargins left="0.51181102362204722" right="0.51181102362204722" top="0.23622047244094491" bottom="0.23622047244094491" header="0.11811023622047245" footer="0.11811023622047245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zoomScaleNormal="100" workbookViewId="0">
      <selection activeCell="C41" sqref="C41"/>
    </sheetView>
  </sheetViews>
  <sheetFormatPr defaultRowHeight="12.75" x14ac:dyDescent="0.2"/>
  <cols>
    <col min="1" max="1" width="38" customWidth="1"/>
    <col min="2" max="2" width="28.140625" customWidth="1"/>
    <col min="3" max="3" width="32.140625" customWidth="1"/>
    <col min="4" max="4" width="31.140625" customWidth="1"/>
    <col min="5" max="5" width="32.140625" customWidth="1"/>
  </cols>
  <sheetData>
    <row r="1" spans="1:5" x14ac:dyDescent="0.2">
      <c r="A1" s="107" t="s">
        <v>117</v>
      </c>
      <c r="B1" s="108"/>
      <c r="C1" s="108"/>
      <c r="D1" s="108"/>
      <c r="E1" s="108"/>
    </row>
    <row r="3" spans="1:5" ht="31.5" x14ac:dyDescent="0.2">
      <c r="A3" s="41" t="s">
        <v>30</v>
      </c>
      <c r="B3" s="41" t="s">
        <v>118</v>
      </c>
      <c r="C3" s="41" t="s">
        <v>119</v>
      </c>
      <c r="D3" s="41" t="s">
        <v>120</v>
      </c>
      <c r="E3" s="41" t="s">
        <v>121</v>
      </c>
    </row>
    <row r="4" spans="1:5" x14ac:dyDescent="0.2">
      <c r="A4" s="109"/>
      <c r="B4" s="109"/>
      <c r="C4" s="109"/>
      <c r="D4" s="109"/>
      <c r="E4" s="109"/>
    </row>
    <row r="5" spans="1:5" x14ac:dyDescent="0.2">
      <c r="A5" s="109"/>
      <c r="B5" s="109"/>
      <c r="C5" s="109"/>
      <c r="D5" s="109"/>
      <c r="E5" s="109"/>
    </row>
    <row r="6" spans="1:5" x14ac:dyDescent="0.2">
      <c r="A6" s="109"/>
      <c r="B6" s="109"/>
      <c r="C6" s="109"/>
      <c r="D6" s="109"/>
      <c r="E6" s="109"/>
    </row>
    <row r="7" spans="1:5" x14ac:dyDescent="0.2">
      <c r="A7" s="109"/>
      <c r="B7" s="109"/>
      <c r="C7" s="109"/>
      <c r="D7" s="109"/>
      <c r="E7" s="109"/>
    </row>
    <row r="8" spans="1:5" x14ac:dyDescent="0.2">
      <c r="A8" s="109"/>
      <c r="B8" s="109"/>
      <c r="C8" s="109"/>
      <c r="D8" s="109"/>
      <c r="E8" s="109"/>
    </row>
    <row r="9" spans="1:5" x14ac:dyDescent="0.2">
      <c r="A9" s="110"/>
      <c r="B9" s="110"/>
      <c r="C9" s="110"/>
      <c r="D9" s="110"/>
      <c r="E9" s="110"/>
    </row>
    <row r="10" spans="1:5" x14ac:dyDescent="0.2">
      <c r="A10" s="110"/>
      <c r="B10" s="110"/>
      <c r="C10" s="110"/>
      <c r="D10" s="110"/>
      <c r="E10" s="110"/>
    </row>
  </sheetData>
  <hyperlinks>
    <hyperlink ref="A1" r:id="rId1" display="consultantplus://offline/ref=81C534AC1618B38338B7138DDEB14344F59B417381706259B468524054C32ECBB30FCA5546109B5D4A4FBD6DK2O"/>
  </hyperlinks>
  <pageMargins left="0.7" right="0.7" top="0.75" bottom="0.75" header="0.3" footer="0.3"/>
  <pageSetup paperSize="9" scale="7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Форма 1</vt:lpstr>
      <vt:lpstr>форма 2</vt:lpstr>
      <vt:lpstr>форма 3</vt:lpstr>
      <vt:lpstr>форма 5</vt:lpstr>
      <vt:lpstr>форма 6</vt:lpstr>
      <vt:lpstr>'Форма 1'!Заголовки_для_печати</vt:lpstr>
      <vt:lpstr>'форма 3'!Заголовки_для_печати</vt:lpstr>
      <vt:lpstr>'форма 5'!Заголовки_для_печати</vt:lpstr>
      <vt:lpstr>'Форма 1'!Область_печати</vt:lpstr>
      <vt:lpstr>'форма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Людмила Н. Бобрешева</dc:creator>
  <dc:description>POI HSSF rep:2.52.0.105</dc:description>
  <cp:lastModifiedBy>Алёна Лу</cp:lastModifiedBy>
  <cp:lastPrinted>2022-04-22T03:24:25Z</cp:lastPrinted>
  <dcterms:created xsi:type="dcterms:W3CDTF">2021-04-27T04:20:55Z</dcterms:created>
  <dcterms:modified xsi:type="dcterms:W3CDTF">2024-07-30T09:32:58Z</dcterms:modified>
</cp:coreProperties>
</file>