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 activeTab="4"/>
  </bookViews>
  <sheets>
    <sheet name="Форма 1" sheetId="1" r:id="rId1"/>
    <sheet name="форма 2" sheetId="2" r:id="rId2"/>
    <sheet name="форма 3" sheetId="3" r:id="rId3"/>
    <sheet name="форма 5" sheetId="5" r:id="rId4"/>
    <sheet name="Лист1" sheetId="7" r:id="rId5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3'!$4:$9</definedName>
    <definedName name="_xlnm.Print_Titles" localSheetId="3">'форма 5'!$4:$6</definedName>
    <definedName name="_xlnm.Print_Area" localSheetId="0">'Форма 1'!$A$1:$M$16</definedName>
  </definedNames>
  <calcPr calcId="144525"/>
</workbook>
</file>

<file path=xl/calcChain.xml><?xml version="1.0" encoding="utf-8"?>
<calcChain xmlns="http://schemas.openxmlformats.org/spreadsheetml/2006/main">
  <c r="F15" i="2" l="1"/>
  <c r="E15" i="2"/>
  <c r="F10" i="2"/>
  <c r="E10" i="2"/>
  <c r="F5" i="2"/>
  <c r="E5" i="2"/>
  <c r="F7" i="2"/>
  <c r="E7" i="2"/>
  <c r="F17" i="2"/>
  <c r="E17" i="2"/>
  <c r="F12" i="2"/>
  <c r="E12" i="2"/>
  <c r="M7" i="1"/>
  <c r="L7" i="1"/>
  <c r="K7" i="1"/>
  <c r="M8" i="1"/>
  <c r="L8" i="1"/>
  <c r="K8" i="1"/>
  <c r="M9" i="1"/>
  <c r="K15" i="1"/>
  <c r="I10" i="5" l="1"/>
  <c r="L15" i="1" l="1"/>
  <c r="M15" i="1" s="1"/>
  <c r="I9" i="5" l="1"/>
  <c r="I8" i="5"/>
  <c r="J7" i="5"/>
  <c r="I7" i="5"/>
  <c r="G17" i="2" l="1"/>
  <c r="G15" i="2"/>
  <c r="G12" i="2"/>
  <c r="G10" i="2"/>
  <c r="M16" i="1"/>
  <c r="G5" i="2" l="1"/>
  <c r="G7" i="2"/>
</calcChain>
</file>

<file path=xl/sharedStrings.xml><?xml version="1.0" encoding="utf-8"?>
<sst xmlns="http://schemas.openxmlformats.org/spreadsheetml/2006/main" count="141" uniqueCount="93">
  <si>
    <t>тыс. руб.</t>
  </si>
  <si>
    <t>Наименование кода</t>
  </si>
  <si>
    <t>КЦСР</t>
  </si>
  <si>
    <t>КВСР</t>
  </si>
  <si>
    <t>КФСР</t>
  </si>
  <si>
    <t>КВР</t>
  </si>
  <si>
    <t>Финансирование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</si>
  <si>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</si>
  <si>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</si>
  <si>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</si>
  <si>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</si>
  <si>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</si>
  <si>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</si>
  <si>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</si>
  <si>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</si>
  <si>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</si>
  <si>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</si>
  <si>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</si>
  <si>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</si>
  <si>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</si>
  <si>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</si>
  <si>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</si>
  <si>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</si>
  <si>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</si>
  <si>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</si>
  <si>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</si>
  <si>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расходов,                тыс. рублей</t>
  </si>
  <si>
    <t>Оценка расходов</t>
  </si>
  <si>
    <t>Фактические расходы</t>
  </si>
  <si>
    <t>Отношение фактических расходов к оценке расходов, %</t>
  </si>
  <si>
    <t>-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</si>
  <si>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</si>
  <si>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</si>
  <si>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</si>
  <si>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</si>
  <si>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</si>
  <si>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в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</si>
  <si>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</si>
  <si>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</si>
  <si>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</si>
  <si>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</si>
  <si>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</si>
  <si>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</si>
  <si>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</si>
  <si>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</si>
  <si>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</si>
  <si>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</si>
  <si>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</si>
  <si>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</si>
  <si>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Расходы на содержание дежурной диспетчерской службы</t>
  </si>
  <si>
    <t>Техническое обслуживание системы контроля доступа (домофоны)</t>
  </si>
  <si>
    <t xml:space="preserve"> Администрация Александровского района</t>
  </si>
  <si>
    <t>Оснащение и годовое обслуживание автотранспорта комплексной системой безопасности по спутниковым каналам передачи данных</t>
  </si>
  <si>
    <t>Профилактика возникновения аварийных ситуаций и получение навыков взаимодействия при их возникновении</t>
  </si>
  <si>
    <t>Предотвращение случаев вандализма, терактов на территории района</t>
  </si>
  <si>
    <t>Случаев вандализма и теттактов на территории района не выявлено</t>
  </si>
  <si>
    <t>Администрация Александровского района</t>
  </si>
  <si>
    <t>Ед.</t>
  </si>
  <si>
    <t>Количество объектов социальной сферы, объектов жизнеобеспечения, объектов с массовым пребыванием людей, оборудованных системами видеонаблюдения, тревожными кнопками;</t>
  </si>
  <si>
    <t>Количество совершенных (попыток совершения) террористических актов на территории муниципального образования</t>
  </si>
  <si>
    <t>Количество совершенных (попыток совершения) актов экстремистской направленности на территории муниципального образования</t>
  </si>
  <si>
    <t>Создание надежной системы антитеррористической безопасности, повышение уровня защищенности граждан и уязвимых объектов</t>
  </si>
  <si>
    <t>5500300000</t>
  </si>
  <si>
    <t>5500300001</t>
  </si>
  <si>
    <t>5500300002</t>
  </si>
  <si>
    <t>Установка и обслуживание систем видеонаблюдения в муниципальных учреждениях</t>
  </si>
  <si>
    <t>5500300003</t>
  </si>
  <si>
    <t>Организация деятельности дежурной диспетчерской службы</t>
  </si>
  <si>
    <t>Итого по муниципальной программы "Профилактика террористической и экстремистской деятельности в Александровском районе на 2019 - 2023 годы"</t>
  </si>
  <si>
    <t>Итого по муниципальной программе:</t>
  </si>
  <si>
    <t>Аварийных ситуаций за 2021 год не зафиксировано.</t>
  </si>
  <si>
    <t>Повышение уровня безопасности и защищенности населения и территории Александровского района Томской области от угроз терроризма и экстремизма</t>
  </si>
  <si>
    <t xml:space="preserve">Обеспечения уровня безоавсности и зашещенности населения района от угроз терроризма и экстремизма </t>
  </si>
  <si>
    <r>
      <t xml:space="preserve">Количество мероприятий </t>
    </r>
    <r>
      <rPr>
        <sz val="10"/>
        <rFont val="Times New Roman"/>
        <family val="1"/>
        <charset val="204"/>
      </rPr>
      <t>Федерального закона от 06.03.2006 № 35-ФЗ «О противодействии терроризму»</t>
    </r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</si>
  <si>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</si>
  <si>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</si>
  <si>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</si>
  <si>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</si>
  <si>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</si>
  <si>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Форма 1.Отчет об использовании бюджетных ассигнований бюджета муниципального образования «Александровский район»  на реализацию муниципальной программы «Профилактика террористической и экстремистской деятельности в Александровском районе на 2019-2023 годы и на плановый период до 2025 года» за 2023 год</t>
  </si>
  <si>
    <t>Ассигнования 2023 год</t>
  </si>
  <si>
    <t>Расходы специалиста по мобилизационной работе района</t>
  </si>
  <si>
    <t>РОО</t>
  </si>
  <si>
    <t>Роо</t>
  </si>
  <si>
    <t>Администрация района, РОО, ОКСиМП</t>
  </si>
  <si>
    <t>Администрация района</t>
  </si>
  <si>
    <t>Организация эксплуатационного технического обслуживания муниципальной системы оповещения</t>
  </si>
  <si>
    <t>Выезд на место обнаружения следов медведей и выгон медведей на территории, не представляющие опасности для населения Александровского района</t>
  </si>
  <si>
    <t>5502000001</t>
  </si>
  <si>
    <t>Форма 2.Отчет о расходах на реализацию целей муниципальной программы "Профилактика террористической и экстремистской деятельности в Александровском районе на 2019-2023 годы и на плановый период до 2025 года» за 2023 год</t>
  </si>
  <si>
    <t>Форма 3. Отчет о выполнении мероприятий муниципальной программы  Профилактика террористической и экстремистской деятельности в Александровском районе на 2019-2023 годы и на плановый период до 2025 года» за 2023 год</t>
  </si>
  <si>
    <t>Обечпечение безопасности проживания</t>
  </si>
  <si>
    <t>Форма 5. Отчет о достигнутых значениях целевых показателей (индикаторов) муниципальной программы  "Профилактика террористической и экстремистской деятельности в Александровском районе на 2019-2023 годы и на плановый период до 2025 года»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</si>
</sst>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0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1" fillId="3" borderId="0" xfId="0" applyFont="1" applyFill="1"/>
    <xf numFmtId="0" fontId="1" fillId="3" borderId="0" xfId="0" applyFont="1" applyFill="1" applyBorder="1" applyAlignment="1" applyProtection="1">
      <alignment wrapText="1"/>
    </xf>
    <xf numFmtId="0" fontId="1" fillId="3" borderId="0" xfId="0" applyFont="1" applyFill="1" applyBorder="1" applyAlignment="1" applyProtection="1"/>
    <xf numFmtId="0" fontId="2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left"/>
    </xf>
    <xf numFmtId="0" fontId="8" fillId="3" borderId="0" xfId="0" applyFont="1" applyFill="1"/>
    <xf numFmtId="49" fontId="8" fillId="3" borderId="1" xfId="0" applyNumberFormat="1" applyFont="1" applyFill="1" applyBorder="1" applyAlignment="1" applyProtection="1">
      <alignment horizontal="center"/>
    </xf>
    <xf numFmtId="49" fontId="8" fillId="3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wrapText="1"/>
    </xf>
    <xf numFmtId="164" fontId="8" fillId="3" borderId="1" xfId="0" applyNumberFormat="1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164" fontId="8" fillId="3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left" wrapText="1"/>
    </xf>
    <xf numFmtId="0" fontId="9" fillId="3" borderId="0" xfId="0" applyFont="1" applyFill="1"/>
    <xf numFmtId="16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right"/>
    </xf>
    <xf numFmtId="164" fontId="7" fillId="3" borderId="8" xfId="0" applyNumberFormat="1" applyFont="1" applyFill="1" applyBorder="1" applyAlignment="1" applyProtection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2" fillId="3" borderId="1" xfId="0" applyNumberFormat="1" applyFont="1" applyFill="1" applyBorder="1" applyAlignment="1" applyProtection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10" fillId="3" borderId="1" xfId="0" applyFont="1" applyFill="1" applyBorder="1" applyAlignment="1">
      <alignment wrapText="1"/>
    </xf>
    <xf numFmtId="0" fontId="10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/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0" xfId="1" applyFont="1"/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2" fillId="3" borderId="4" xfId="0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 applyProtection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6"/>
  <sheetViews>
    <sheetView showGridLines="0" topLeftCell="A4" zoomScaleNormal="100" workbookViewId="0">
      <selection activeCell="A9" sqref="A9:F14"/>
    </sheetView>
  </sheetViews>
  <sheetFormatPr defaultRowHeight="12.75" outlineLevelRow="1" x14ac:dyDescent="0.2"/>
  <cols>
    <col min="1" max="4" width="7.140625" style="12" customWidth="1"/>
    <col min="5" max="5" width="30.7109375" style="12" customWidth="1"/>
    <col min="6" max="6" width="25.28515625" style="12" customWidth="1"/>
    <col min="7" max="7" width="13.140625" style="12" customWidth="1"/>
    <col min="8" max="8" width="7.7109375" style="12" customWidth="1"/>
    <col min="9" max="9" width="7.140625" style="12" customWidth="1"/>
    <col min="10" max="10" width="7.42578125" style="12" customWidth="1"/>
    <col min="11" max="11" width="12.28515625" style="12" customWidth="1"/>
    <col min="12" max="12" width="11.140625" style="12" customWidth="1"/>
    <col min="13" max="13" width="10.7109375" style="12" customWidth="1"/>
    <col min="14" max="15" width="9.140625" style="12" customWidth="1"/>
    <col min="16" max="16384" width="9.140625" style="12"/>
  </cols>
  <sheetData>
    <row r="1" spans="1:15" s="43" customFormat="1" ht="69.75" customHeight="1" x14ac:dyDescent="0.25">
      <c r="E1" s="76" t="s">
        <v>79</v>
      </c>
      <c r="F1" s="76"/>
      <c r="G1" s="76"/>
      <c r="H1" s="76"/>
      <c r="I1" s="76"/>
      <c r="J1" s="76"/>
      <c r="K1" s="76"/>
      <c r="L1" s="76"/>
    </row>
    <row r="2" spans="1:15" x14ac:dyDescent="0.2">
      <c r="E2" s="77"/>
      <c r="F2" s="77"/>
      <c r="G2" s="77"/>
      <c r="H2" s="77"/>
      <c r="I2" s="77"/>
      <c r="J2" s="77"/>
      <c r="K2" s="77"/>
      <c r="L2" s="77"/>
    </row>
    <row r="3" spans="1:15" x14ac:dyDescent="0.2">
      <c r="E3" s="13" t="s">
        <v>0</v>
      </c>
      <c r="F3" s="13"/>
      <c r="G3" s="13"/>
      <c r="H3" s="13"/>
      <c r="I3" s="13"/>
      <c r="J3" s="13"/>
      <c r="K3" s="13"/>
      <c r="L3" s="13"/>
      <c r="M3" s="13"/>
      <c r="N3" s="14"/>
      <c r="O3" s="14"/>
    </row>
    <row r="4" spans="1:15" ht="33.75" customHeight="1" x14ac:dyDescent="0.2">
      <c r="A4" s="71" t="s">
        <v>7</v>
      </c>
      <c r="B4" s="74"/>
      <c r="C4" s="74"/>
      <c r="D4" s="74"/>
      <c r="E4" s="73" t="s">
        <v>1</v>
      </c>
      <c r="F4" s="73" t="s">
        <v>12</v>
      </c>
      <c r="G4" s="73" t="s">
        <v>14</v>
      </c>
      <c r="H4" s="74"/>
      <c r="I4" s="74"/>
      <c r="J4" s="74"/>
      <c r="K4" s="73" t="s">
        <v>80</v>
      </c>
      <c r="L4" s="73" t="s">
        <v>6</v>
      </c>
      <c r="M4" s="73" t="s">
        <v>13</v>
      </c>
    </row>
    <row r="5" spans="1:15" x14ac:dyDescent="0.2">
      <c r="A5" s="15" t="s">
        <v>8</v>
      </c>
      <c r="B5" s="15" t="s">
        <v>9</v>
      </c>
      <c r="C5" s="15" t="s">
        <v>10</v>
      </c>
      <c r="D5" s="23" t="s">
        <v>11</v>
      </c>
      <c r="E5" s="74"/>
      <c r="F5" s="74"/>
      <c r="G5" s="16" t="s">
        <v>2</v>
      </c>
      <c r="H5" s="16" t="s">
        <v>3</v>
      </c>
      <c r="I5" s="16" t="s">
        <v>4</v>
      </c>
      <c r="J5" s="16" t="s">
        <v>5</v>
      </c>
      <c r="K5" s="74"/>
      <c r="L5" s="74"/>
      <c r="M5" s="74"/>
    </row>
    <row r="6" spans="1:15" x14ac:dyDescent="0.2">
      <c r="A6" s="15">
        <v>1</v>
      </c>
      <c r="B6" s="15">
        <v>2</v>
      </c>
      <c r="C6" s="15">
        <v>3</v>
      </c>
      <c r="D6" s="23">
        <v>4</v>
      </c>
      <c r="E6" s="24">
        <v>5</v>
      </c>
      <c r="F6" s="24">
        <v>6</v>
      </c>
      <c r="G6" s="16" t="s">
        <v>15</v>
      </c>
      <c r="H6" s="16" t="s">
        <v>16</v>
      </c>
      <c r="I6" s="16" t="s">
        <v>17</v>
      </c>
      <c r="J6" s="16" t="s">
        <v>18</v>
      </c>
      <c r="K6" s="24">
        <v>11</v>
      </c>
      <c r="L6" s="24">
        <v>12</v>
      </c>
      <c r="M6" s="24">
        <v>13</v>
      </c>
    </row>
    <row r="7" spans="1:15" s="31" customFormat="1" ht="28.5" customHeight="1" x14ac:dyDescent="0.2">
      <c r="A7" s="41">
        <v>55</v>
      </c>
      <c r="B7" s="41"/>
      <c r="C7" s="41"/>
      <c r="D7" s="41"/>
      <c r="E7" s="30" t="s">
        <v>69</v>
      </c>
      <c r="F7" s="30"/>
      <c r="G7" s="32"/>
      <c r="H7" s="32"/>
      <c r="I7" s="32"/>
      <c r="J7" s="32"/>
      <c r="K7" s="40">
        <f>SUM(K8,K15)</f>
        <v>5635.3429999999998</v>
      </c>
      <c r="L7" s="40">
        <f>SUM(L8,L15)</f>
        <v>5617.3</v>
      </c>
      <c r="M7" s="38">
        <f>L7/K7*100</f>
        <v>99.679824280438652</v>
      </c>
    </row>
    <row r="8" spans="1:15" s="31" customFormat="1" ht="63.75" x14ac:dyDescent="0.2">
      <c r="A8" s="41">
        <v>55</v>
      </c>
      <c r="B8" s="41"/>
      <c r="C8" s="41"/>
      <c r="D8" s="41"/>
      <c r="E8" s="42" t="s">
        <v>61</v>
      </c>
      <c r="F8" s="30"/>
      <c r="G8" s="33" t="s">
        <v>62</v>
      </c>
      <c r="H8" s="32"/>
      <c r="I8" s="32"/>
      <c r="J8" s="32"/>
      <c r="K8" s="40">
        <f>SUM(K9:K14)</f>
        <v>1637.8429999999998</v>
      </c>
      <c r="L8" s="40">
        <f>SUM(L9:L14)</f>
        <v>1619.8</v>
      </c>
      <c r="M8" s="38">
        <f>L8/K8*100</f>
        <v>98.898368158608619</v>
      </c>
    </row>
    <row r="9" spans="1:15" ht="79.5" customHeight="1" x14ac:dyDescent="0.2">
      <c r="A9" s="106">
        <v>55</v>
      </c>
      <c r="B9" s="106">
        <v>0</v>
      </c>
      <c r="C9" s="106">
        <v>3</v>
      </c>
      <c r="D9" s="106">
        <v>1</v>
      </c>
      <c r="E9" s="107" t="s">
        <v>52</v>
      </c>
      <c r="F9" s="11" t="s">
        <v>82</v>
      </c>
      <c r="G9" s="69" t="s">
        <v>63</v>
      </c>
      <c r="H9" s="16"/>
      <c r="I9" s="16"/>
      <c r="J9" s="16"/>
      <c r="K9" s="39">
        <v>52.633000000000003</v>
      </c>
      <c r="L9" s="39">
        <v>34.6</v>
      </c>
      <c r="M9" s="36">
        <f>L9/K9*100</f>
        <v>65.738225067923167</v>
      </c>
    </row>
    <row r="10" spans="1:15" ht="51" customHeight="1" x14ac:dyDescent="0.2">
      <c r="A10" s="66">
        <v>55</v>
      </c>
      <c r="B10" s="66">
        <v>0</v>
      </c>
      <c r="C10" s="66">
        <v>3</v>
      </c>
      <c r="D10" s="66">
        <v>2</v>
      </c>
      <c r="E10" s="64" t="s">
        <v>50</v>
      </c>
      <c r="F10" s="11" t="s">
        <v>83</v>
      </c>
      <c r="G10" s="68" t="s">
        <v>64</v>
      </c>
      <c r="H10" s="16"/>
      <c r="I10" s="16"/>
      <c r="J10" s="16"/>
      <c r="K10" s="39">
        <v>265.36</v>
      </c>
      <c r="L10" s="39">
        <v>265.35000000000002</v>
      </c>
      <c r="M10" s="36">
        <v>100</v>
      </c>
    </row>
    <row r="11" spans="1:15" ht="50.25" customHeight="1" x14ac:dyDescent="0.2">
      <c r="A11" s="67">
        <v>55</v>
      </c>
      <c r="B11" s="66">
        <v>0</v>
      </c>
      <c r="C11" s="66">
        <v>3</v>
      </c>
      <c r="D11" s="66">
        <v>3</v>
      </c>
      <c r="E11" s="66" t="s">
        <v>65</v>
      </c>
      <c r="F11" s="11" t="s">
        <v>84</v>
      </c>
      <c r="G11" s="65" t="s">
        <v>66</v>
      </c>
      <c r="H11" s="16"/>
      <c r="I11" s="16"/>
      <c r="J11" s="16"/>
      <c r="K11" s="39">
        <v>802.55</v>
      </c>
      <c r="L11" s="39">
        <v>802.55</v>
      </c>
      <c r="M11" s="36">
        <v>100</v>
      </c>
    </row>
    <row r="12" spans="1:15" ht="25.5" x14ac:dyDescent="0.2">
      <c r="A12" s="66">
        <v>55</v>
      </c>
      <c r="B12" s="66">
        <v>0</v>
      </c>
      <c r="C12" s="66">
        <v>3</v>
      </c>
      <c r="D12" s="66">
        <v>4</v>
      </c>
      <c r="E12" s="66" t="s">
        <v>81</v>
      </c>
      <c r="F12" s="64" t="s">
        <v>85</v>
      </c>
      <c r="G12" s="66">
        <v>5500300004</v>
      </c>
      <c r="H12" s="65"/>
      <c r="I12" s="65"/>
      <c r="J12" s="65"/>
      <c r="K12" s="39">
        <v>191.2</v>
      </c>
      <c r="L12" s="39">
        <v>191.2</v>
      </c>
      <c r="M12" s="36">
        <v>100</v>
      </c>
    </row>
    <row r="13" spans="1:15" ht="51" x14ac:dyDescent="0.2">
      <c r="A13" s="66">
        <v>55</v>
      </c>
      <c r="B13" s="66">
        <v>0</v>
      </c>
      <c r="C13" s="66">
        <v>3</v>
      </c>
      <c r="D13" s="66">
        <v>6</v>
      </c>
      <c r="E13" s="66" t="s">
        <v>86</v>
      </c>
      <c r="F13" s="64" t="s">
        <v>85</v>
      </c>
      <c r="G13" s="66">
        <v>5500300006</v>
      </c>
      <c r="H13" s="65"/>
      <c r="I13" s="65"/>
      <c r="J13" s="65"/>
      <c r="K13" s="39">
        <v>298.8</v>
      </c>
      <c r="L13" s="39">
        <v>298.8</v>
      </c>
      <c r="M13" s="36">
        <v>100</v>
      </c>
    </row>
    <row r="14" spans="1:15" ht="63.75" x14ac:dyDescent="0.2">
      <c r="A14" s="66">
        <v>55</v>
      </c>
      <c r="B14" s="66">
        <v>0</v>
      </c>
      <c r="C14" s="66">
        <v>3</v>
      </c>
      <c r="D14" s="66">
        <v>7</v>
      </c>
      <c r="E14" s="66" t="s">
        <v>87</v>
      </c>
      <c r="F14" s="64" t="s">
        <v>85</v>
      </c>
      <c r="G14" s="66">
        <v>5500300007</v>
      </c>
      <c r="H14" s="65"/>
      <c r="I14" s="65"/>
      <c r="J14" s="65"/>
      <c r="K14" s="39">
        <v>27.3</v>
      </c>
      <c r="L14" s="39">
        <v>27.3</v>
      </c>
      <c r="M14" s="36">
        <v>100</v>
      </c>
    </row>
    <row r="15" spans="1:15" s="31" customFormat="1" ht="25.5" x14ac:dyDescent="0.2">
      <c r="A15" s="34">
        <v>55</v>
      </c>
      <c r="B15" s="34">
        <v>0</v>
      </c>
      <c r="C15" s="34">
        <v>6</v>
      </c>
      <c r="D15" s="34"/>
      <c r="E15" s="47" t="s">
        <v>67</v>
      </c>
      <c r="F15" s="37"/>
      <c r="G15" s="34"/>
      <c r="H15" s="35"/>
      <c r="I15" s="35"/>
      <c r="J15" s="35"/>
      <c r="K15" s="40">
        <f>K16</f>
        <v>3997.5</v>
      </c>
      <c r="L15" s="40">
        <f>SUM(L16)</f>
        <v>3997.5</v>
      </c>
      <c r="M15" s="36">
        <f t="shared" ref="M15" si="0">L15/K15*100</f>
        <v>100</v>
      </c>
    </row>
    <row r="16" spans="1:15" ht="25.5" outlineLevel="1" x14ac:dyDescent="0.2">
      <c r="A16" s="23">
        <v>55</v>
      </c>
      <c r="B16" s="10">
        <v>0</v>
      </c>
      <c r="C16" s="10">
        <v>0</v>
      </c>
      <c r="D16" s="10">
        <v>1</v>
      </c>
      <c r="E16" s="11" t="s">
        <v>49</v>
      </c>
      <c r="F16" s="11" t="s">
        <v>51</v>
      </c>
      <c r="G16" s="16" t="s">
        <v>88</v>
      </c>
      <c r="H16" s="16"/>
      <c r="I16" s="16"/>
      <c r="J16" s="16"/>
      <c r="K16" s="39">
        <v>3997.5</v>
      </c>
      <c r="L16" s="39">
        <v>3997.5</v>
      </c>
      <c r="M16" s="36">
        <f t="shared" ref="M16" si="1">L16/K16*100</f>
        <v>100</v>
      </c>
    </row>
  </sheetData>
  <mergeCells count="9">
    <mergeCell ref="E1:L1"/>
    <mergeCell ref="E2:L2"/>
    <mergeCell ref="L4:L5"/>
    <mergeCell ref="G4:J4"/>
    <mergeCell ref="M4:M5"/>
    <mergeCell ref="K4:K5"/>
    <mergeCell ref="F4:F5"/>
    <mergeCell ref="E4:E5"/>
    <mergeCell ref="A4:D4"/>
  </mergeCells>
  <pageMargins left="0.55118110236220474" right="0.35433070866141736" top="0.59055118110236227" bottom="0.59055118110236227" header="0.11811023622047245" footer="0.19685039370078741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C37" sqref="C37"/>
    </sheetView>
  </sheetViews>
  <sheetFormatPr defaultRowHeight="12.75" x14ac:dyDescent="0.2"/>
  <cols>
    <col min="1" max="1" width="7.42578125" style="28" customWidth="1"/>
    <col min="2" max="2" width="7.5703125" style="28" customWidth="1"/>
    <col min="3" max="3" width="26.42578125" style="26" customWidth="1"/>
    <col min="4" max="4" width="28.140625" style="26" customWidth="1"/>
    <col min="5" max="6" width="9.140625" style="26"/>
    <col min="7" max="7" width="12.140625" style="26" customWidth="1"/>
    <col min="8" max="16384" width="9.140625" style="26"/>
  </cols>
  <sheetData>
    <row r="1" spans="1:7" ht="37.5" customHeight="1" x14ac:dyDescent="0.2">
      <c r="A1" s="81" t="s">
        <v>89</v>
      </c>
      <c r="B1" s="82"/>
      <c r="C1" s="82"/>
      <c r="D1" s="82"/>
      <c r="E1" s="82"/>
      <c r="F1" s="82"/>
      <c r="G1" s="82"/>
    </row>
    <row r="3" spans="1:7" ht="26.25" customHeight="1" x14ac:dyDescent="0.2">
      <c r="A3" s="80" t="s">
        <v>7</v>
      </c>
      <c r="B3" s="80"/>
      <c r="C3" s="88" t="s">
        <v>23</v>
      </c>
      <c r="D3" s="88" t="s">
        <v>25</v>
      </c>
      <c r="E3" s="84" t="s">
        <v>26</v>
      </c>
      <c r="F3" s="85"/>
      <c r="G3" s="86" t="s">
        <v>29</v>
      </c>
    </row>
    <row r="4" spans="1:7" ht="42" customHeight="1" x14ac:dyDescent="0.2">
      <c r="A4" s="80"/>
      <c r="B4" s="80"/>
      <c r="C4" s="87"/>
      <c r="D4" s="87"/>
      <c r="E4" s="27" t="s">
        <v>27</v>
      </c>
      <c r="F4" s="27" t="s">
        <v>28</v>
      </c>
      <c r="G4" s="87"/>
    </row>
    <row r="5" spans="1:7" x14ac:dyDescent="0.2">
      <c r="A5" s="80">
        <v>55</v>
      </c>
      <c r="B5" s="80"/>
      <c r="C5" s="75" t="s">
        <v>68</v>
      </c>
      <c r="D5" s="27" t="s">
        <v>22</v>
      </c>
      <c r="E5" s="44">
        <f>E7</f>
        <v>5635.3429999999998</v>
      </c>
      <c r="F5" s="44">
        <f>F7</f>
        <v>5617.3</v>
      </c>
      <c r="G5" s="6">
        <f>F5/E5*100</f>
        <v>99.679824280438652</v>
      </c>
    </row>
    <row r="6" spans="1:7" x14ac:dyDescent="0.2">
      <c r="A6" s="80"/>
      <c r="B6" s="80"/>
      <c r="C6" s="83"/>
      <c r="D6" s="4" t="s">
        <v>19</v>
      </c>
      <c r="E6" s="45"/>
      <c r="F6" s="45"/>
      <c r="G6" s="9"/>
    </row>
    <row r="7" spans="1:7" x14ac:dyDescent="0.2">
      <c r="A7" s="80"/>
      <c r="B7" s="80"/>
      <c r="C7" s="83"/>
      <c r="D7" s="5" t="s">
        <v>20</v>
      </c>
      <c r="E7" s="45">
        <f>'Форма 1'!K7</f>
        <v>5635.3429999999998</v>
      </c>
      <c r="F7" s="45">
        <f>'Форма 1'!L7</f>
        <v>5617.3</v>
      </c>
      <c r="G7" s="6">
        <f>F7/E7*100</f>
        <v>99.679824280438652</v>
      </c>
    </row>
    <row r="8" spans="1:7" ht="25.5" x14ac:dyDescent="0.2">
      <c r="A8" s="80"/>
      <c r="B8" s="80"/>
      <c r="C8" s="83"/>
      <c r="D8" s="5" t="s">
        <v>24</v>
      </c>
      <c r="E8" s="45"/>
      <c r="F8" s="45"/>
      <c r="G8" s="6">
        <v>0</v>
      </c>
    </row>
    <row r="9" spans="1:7" ht="25.5" x14ac:dyDescent="0.2">
      <c r="A9" s="80"/>
      <c r="B9" s="80"/>
      <c r="C9" s="83"/>
      <c r="D9" s="4" t="s">
        <v>21</v>
      </c>
      <c r="E9" s="45"/>
      <c r="F9" s="45"/>
      <c r="G9" s="6">
        <v>0</v>
      </c>
    </row>
    <row r="10" spans="1:7" x14ac:dyDescent="0.2">
      <c r="A10" s="80">
        <v>55</v>
      </c>
      <c r="B10" s="80">
        <v>3</v>
      </c>
      <c r="C10" s="78" t="s">
        <v>61</v>
      </c>
      <c r="D10" s="27" t="s">
        <v>22</v>
      </c>
      <c r="E10" s="44">
        <f>E12</f>
        <v>1637.8429999999998</v>
      </c>
      <c r="F10" s="44">
        <f>F12</f>
        <v>1619.8</v>
      </c>
      <c r="G10" s="6">
        <f>F10/E10*100</f>
        <v>98.898368158608619</v>
      </c>
    </row>
    <row r="11" spans="1:7" x14ac:dyDescent="0.2">
      <c r="A11" s="80"/>
      <c r="B11" s="80"/>
      <c r="C11" s="79"/>
      <c r="D11" s="4" t="s">
        <v>19</v>
      </c>
      <c r="E11" s="44"/>
      <c r="F11" s="44"/>
      <c r="G11" s="6"/>
    </row>
    <row r="12" spans="1:7" x14ac:dyDescent="0.2">
      <c r="A12" s="80"/>
      <c r="B12" s="80"/>
      <c r="C12" s="79"/>
      <c r="D12" s="5" t="s">
        <v>20</v>
      </c>
      <c r="E12" s="46">
        <f>'Форма 1'!K8</f>
        <v>1637.8429999999998</v>
      </c>
      <c r="F12" s="46">
        <f>'Форма 1'!L8</f>
        <v>1619.8</v>
      </c>
      <c r="G12" s="6">
        <f>F12/E12*100</f>
        <v>98.898368158608619</v>
      </c>
    </row>
    <row r="13" spans="1:7" ht="25.5" x14ac:dyDescent="0.2">
      <c r="A13" s="80"/>
      <c r="B13" s="80"/>
      <c r="C13" s="79"/>
      <c r="D13" s="5" t="s">
        <v>24</v>
      </c>
      <c r="E13" s="44"/>
      <c r="F13" s="44"/>
      <c r="G13" s="6">
        <v>0</v>
      </c>
    </row>
    <row r="14" spans="1:7" ht="25.5" x14ac:dyDescent="0.2">
      <c r="A14" s="80"/>
      <c r="B14" s="80"/>
      <c r="C14" s="79"/>
      <c r="D14" s="4" t="s">
        <v>21</v>
      </c>
      <c r="E14" s="44"/>
      <c r="F14" s="44"/>
      <c r="G14" s="6">
        <v>0</v>
      </c>
    </row>
    <row r="15" spans="1:7" x14ac:dyDescent="0.2">
      <c r="A15" s="80">
        <v>55</v>
      </c>
      <c r="B15" s="80">
        <v>6</v>
      </c>
      <c r="C15" s="78" t="s">
        <v>67</v>
      </c>
      <c r="D15" s="27" t="s">
        <v>22</v>
      </c>
      <c r="E15" s="44">
        <f>E17</f>
        <v>3997.5</v>
      </c>
      <c r="F15" s="44">
        <f>F17</f>
        <v>3997.5</v>
      </c>
      <c r="G15" s="6">
        <f>F15/E15*100</f>
        <v>100</v>
      </c>
    </row>
    <row r="16" spans="1:7" x14ac:dyDescent="0.2">
      <c r="A16" s="80"/>
      <c r="B16" s="80"/>
      <c r="C16" s="79"/>
      <c r="D16" s="4" t="s">
        <v>19</v>
      </c>
      <c r="E16" s="44"/>
      <c r="F16" s="44"/>
      <c r="G16" s="6"/>
    </row>
    <row r="17" spans="1:7" x14ac:dyDescent="0.2">
      <c r="A17" s="80"/>
      <c r="B17" s="80"/>
      <c r="C17" s="79"/>
      <c r="D17" s="5" t="s">
        <v>20</v>
      </c>
      <c r="E17" s="44">
        <f>'Форма 1'!K15</f>
        <v>3997.5</v>
      </c>
      <c r="F17" s="44">
        <f>'Форма 1'!L15</f>
        <v>3997.5</v>
      </c>
      <c r="G17" s="6">
        <f>F17/E17*100</f>
        <v>100</v>
      </c>
    </row>
    <row r="18" spans="1:7" ht="25.5" x14ac:dyDescent="0.2">
      <c r="A18" s="80"/>
      <c r="B18" s="80"/>
      <c r="C18" s="79"/>
      <c r="D18" s="5" t="s">
        <v>24</v>
      </c>
      <c r="E18" s="44"/>
      <c r="F18" s="44"/>
      <c r="G18" s="6">
        <v>0</v>
      </c>
    </row>
    <row r="19" spans="1:7" ht="25.5" x14ac:dyDescent="0.2">
      <c r="A19" s="80"/>
      <c r="B19" s="80"/>
      <c r="C19" s="79"/>
      <c r="D19" s="4" t="s">
        <v>21</v>
      </c>
      <c r="E19" s="44"/>
      <c r="F19" s="44"/>
      <c r="G19" s="6">
        <v>0</v>
      </c>
    </row>
  </sheetData>
  <mergeCells count="15">
    <mergeCell ref="A1:G1"/>
    <mergeCell ref="A10:A14"/>
    <mergeCell ref="B10:B14"/>
    <mergeCell ref="C5:C9"/>
    <mergeCell ref="E3:F3"/>
    <mergeCell ref="G3:G4"/>
    <mergeCell ref="D3:D4"/>
    <mergeCell ref="C3:C4"/>
    <mergeCell ref="C10:C14"/>
    <mergeCell ref="C15:C19"/>
    <mergeCell ref="A15:A19"/>
    <mergeCell ref="B15:B19"/>
    <mergeCell ref="A3:B4"/>
    <mergeCell ref="A5:A9"/>
    <mergeCell ref="B5:B9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>
      <selection activeCell="A3" sqref="A3:K3"/>
    </sheetView>
  </sheetViews>
  <sheetFormatPr defaultRowHeight="12.75" x14ac:dyDescent="0.2"/>
  <cols>
    <col min="1" max="1" width="4.7109375" style="3" customWidth="1"/>
    <col min="2" max="2" width="4.5703125" style="3" customWidth="1"/>
    <col min="3" max="3" width="5" style="3" customWidth="1"/>
    <col min="4" max="4" width="4.140625" style="3" customWidth="1"/>
    <col min="5" max="5" width="39.42578125" style="3" customWidth="1"/>
    <col min="6" max="6" width="33.140625" style="3" customWidth="1"/>
    <col min="7" max="7" width="6.5703125" style="3" customWidth="1"/>
    <col min="8" max="8" width="6.7109375" style="3" customWidth="1"/>
    <col min="9" max="9" width="36.140625" style="3" customWidth="1"/>
    <col min="10" max="10" width="34.7109375" style="3" customWidth="1"/>
    <col min="11" max="11" width="13.7109375" style="3" customWidth="1"/>
    <col min="12" max="22" width="9.140625" style="3"/>
    <col min="23" max="23" width="9.140625" style="3" customWidth="1"/>
    <col min="24" max="26" width="9.140625" style="3"/>
    <col min="27" max="27" width="9.42578125" style="3" customWidth="1"/>
    <col min="28" max="34" width="9.140625" style="3"/>
    <col min="35" max="35" width="9.140625" style="3" customWidth="1"/>
    <col min="36" max="16384" width="9.140625" style="3"/>
  </cols>
  <sheetData>
    <row r="1" spans="1:11" x14ac:dyDescent="0.2">
      <c r="A1" s="89"/>
      <c r="B1" s="90"/>
      <c r="C1" s="90"/>
      <c r="D1" s="90"/>
      <c r="E1" s="90"/>
      <c r="F1" s="90"/>
      <c r="G1" s="90"/>
      <c r="H1" s="90"/>
      <c r="I1" s="90"/>
      <c r="J1" s="90"/>
      <c r="K1" s="91"/>
    </row>
    <row r="2" spans="1:11" x14ac:dyDescent="0.2">
      <c r="A2" s="89"/>
      <c r="B2" s="90"/>
      <c r="C2" s="90"/>
      <c r="D2" s="90"/>
      <c r="E2" s="90"/>
      <c r="F2" s="90"/>
      <c r="G2" s="90"/>
      <c r="H2" s="90"/>
      <c r="I2" s="90"/>
      <c r="J2" s="90"/>
      <c r="K2" s="91"/>
    </row>
    <row r="3" spans="1:11" ht="55.5" customHeight="1" x14ac:dyDescent="0.2">
      <c r="A3" s="92" t="s">
        <v>90</v>
      </c>
      <c r="B3" s="93"/>
      <c r="C3" s="93"/>
      <c r="D3" s="93"/>
      <c r="E3" s="93"/>
      <c r="F3" s="93"/>
      <c r="G3" s="93"/>
      <c r="H3" s="93"/>
      <c r="I3" s="93"/>
      <c r="J3" s="93"/>
      <c r="K3" s="94"/>
    </row>
    <row r="4" spans="1:11" ht="45.75" customHeight="1" x14ac:dyDescent="0.25">
      <c r="A4" s="96" t="s">
        <v>41</v>
      </c>
      <c r="B4" s="97"/>
      <c r="C4" s="97"/>
      <c r="D4" s="97"/>
      <c r="E4" s="95" t="s">
        <v>42</v>
      </c>
      <c r="F4" s="95" t="s">
        <v>43</v>
      </c>
      <c r="G4" s="95" t="s">
        <v>44</v>
      </c>
      <c r="H4" s="95" t="s">
        <v>46</v>
      </c>
      <c r="I4" s="95" t="s">
        <v>45</v>
      </c>
      <c r="J4" s="95" t="s">
        <v>47</v>
      </c>
      <c r="K4" s="95" t="s">
        <v>48</v>
      </c>
    </row>
    <row r="5" spans="1:11" ht="29.25" customHeight="1" x14ac:dyDescent="0.2">
      <c r="A5" s="48" t="s">
        <v>8</v>
      </c>
      <c r="B5" s="48" t="s">
        <v>9</v>
      </c>
      <c r="C5" s="48" t="s">
        <v>10</v>
      </c>
      <c r="D5" s="48" t="s">
        <v>11</v>
      </c>
      <c r="E5" s="95"/>
      <c r="F5" s="95"/>
      <c r="G5" s="95"/>
      <c r="H5" s="95"/>
      <c r="I5" s="95"/>
      <c r="J5" s="95"/>
      <c r="K5" s="95"/>
    </row>
    <row r="6" spans="1:11" ht="71.25" x14ac:dyDescent="0.2">
      <c r="A6" s="48">
        <v>55</v>
      </c>
      <c r="B6" s="48">
        <v>0</v>
      </c>
      <c r="C6" s="48">
        <v>3</v>
      </c>
      <c r="D6" s="48"/>
      <c r="E6" s="49" t="s">
        <v>61</v>
      </c>
      <c r="F6" s="50"/>
      <c r="G6" s="50"/>
      <c r="H6" s="50"/>
      <c r="I6" s="50"/>
      <c r="J6" s="50"/>
      <c r="K6" s="50"/>
    </row>
    <row r="7" spans="1:11" ht="60" x14ac:dyDescent="0.25">
      <c r="A7" s="48">
        <v>55</v>
      </c>
      <c r="B7" s="48">
        <v>0</v>
      </c>
      <c r="C7" s="48">
        <v>3</v>
      </c>
      <c r="D7" s="48">
        <v>1</v>
      </c>
      <c r="E7" s="51" t="s">
        <v>52</v>
      </c>
      <c r="F7" s="52" t="s">
        <v>82</v>
      </c>
      <c r="G7" s="53">
        <v>2023</v>
      </c>
      <c r="H7" s="53">
        <v>2023</v>
      </c>
      <c r="I7" s="54" t="s">
        <v>53</v>
      </c>
      <c r="J7" s="55" t="s">
        <v>70</v>
      </c>
      <c r="K7" s="50"/>
    </row>
    <row r="8" spans="1:11" ht="60" x14ac:dyDescent="0.25">
      <c r="A8" s="48">
        <v>55</v>
      </c>
      <c r="B8" s="48">
        <v>0</v>
      </c>
      <c r="C8" s="48">
        <v>3</v>
      </c>
      <c r="D8" s="48">
        <v>2</v>
      </c>
      <c r="E8" s="51" t="s">
        <v>50</v>
      </c>
      <c r="F8" s="52" t="s">
        <v>82</v>
      </c>
      <c r="G8" s="53">
        <v>2023</v>
      </c>
      <c r="H8" s="53">
        <v>2023</v>
      </c>
      <c r="I8" s="54" t="s">
        <v>53</v>
      </c>
      <c r="J8" s="56" t="s">
        <v>53</v>
      </c>
      <c r="K8" s="50"/>
    </row>
    <row r="9" spans="1:11" ht="45" x14ac:dyDescent="0.25">
      <c r="A9" s="48">
        <v>55</v>
      </c>
      <c r="B9" s="48">
        <v>0</v>
      </c>
      <c r="C9" s="48">
        <v>3</v>
      </c>
      <c r="D9" s="57">
        <v>3</v>
      </c>
      <c r="E9" s="58" t="s">
        <v>65</v>
      </c>
      <c r="F9" s="48" t="s">
        <v>84</v>
      </c>
      <c r="G9" s="48">
        <v>2023</v>
      </c>
      <c r="H9" s="48">
        <v>2023</v>
      </c>
      <c r="I9" s="59" t="s">
        <v>54</v>
      </c>
      <c r="J9" s="59" t="s">
        <v>55</v>
      </c>
      <c r="K9" s="60"/>
    </row>
    <row r="10" spans="1:11" ht="30" x14ac:dyDescent="0.25">
      <c r="A10" s="48">
        <v>55</v>
      </c>
      <c r="B10" s="48">
        <v>0</v>
      </c>
      <c r="C10" s="48">
        <v>3</v>
      </c>
      <c r="D10" s="57">
        <v>4</v>
      </c>
      <c r="E10" s="58" t="s">
        <v>81</v>
      </c>
      <c r="F10" s="48" t="s">
        <v>85</v>
      </c>
      <c r="G10" s="48">
        <v>2023</v>
      </c>
      <c r="H10" s="48">
        <v>2023</v>
      </c>
      <c r="I10" s="59"/>
      <c r="J10" s="59"/>
      <c r="K10" s="70"/>
    </row>
    <row r="11" spans="1:11" ht="60" x14ac:dyDescent="0.25">
      <c r="A11" s="48">
        <v>55</v>
      </c>
      <c r="B11" s="48">
        <v>0</v>
      </c>
      <c r="C11" s="48">
        <v>3</v>
      </c>
      <c r="D11" s="57">
        <v>6</v>
      </c>
      <c r="E11" s="58" t="s">
        <v>86</v>
      </c>
      <c r="F11" s="48" t="s">
        <v>85</v>
      </c>
      <c r="G11" s="48">
        <v>2023</v>
      </c>
      <c r="H11" s="48">
        <v>2023</v>
      </c>
      <c r="I11" s="59" t="s">
        <v>53</v>
      </c>
      <c r="J11" s="59" t="s">
        <v>53</v>
      </c>
      <c r="K11" s="70"/>
    </row>
    <row r="12" spans="1:11" ht="75" x14ac:dyDescent="0.25">
      <c r="A12" s="48">
        <v>55</v>
      </c>
      <c r="B12" s="48">
        <v>0</v>
      </c>
      <c r="C12" s="48">
        <v>3</v>
      </c>
      <c r="D12" s="57">
        <v>7</v>
      </c>
      <c r="E12" s="58" t="s">
        <v>87</v>
      </c>
      <c r="F12" s="48" t="s">
        <v>85</v>
      </c>
      <c r="G12" s="48">
        <v>2023</v>
      </c>
      <c r="H12" s="48">
        <v>2023</v>
      </c>
      <c r="I12" s="59" t="s">
        <v>91</v>
      </c>
      <c r="J12" s="59" t="s">
        <v>91</v>
      </c>
      <c r="K12" s="70"/>
    </row>
    <row r="13" spans="1:11" ht="28.5" x14ac:dyDescent="0.25">
      <c r="A13" s="48">
        <v>55</v>
      </c>
      <c r="B13" s="48">
        <v>0</v>
      </c>
      <c r="C13" s="48">
        <v>6</v>
      </c>
      <c r="D13" s="57"/>
      <c r="E13" s="62" t="s">
        <v>67</v>
      </c>
      <c r="F13" s="52"/>
      <c r="G13" s="53">
        <v>2023</v>
      </c>
      <c r="H13" s="53">
        <v>2023</v>
      </c>
      <c r="I13" s="54"/>
      <c r="J13" s="61"/>
      <c r="K13" s="60"/>
    </row>
    <row r="14" spans="1:11" ht="75" x14ac:dyDescent="0.25">
      <c r="A14" s="63">
        <v>55</v>
      </c>
      <c r="B14" s="63">
        <v>0</v>
      </c>
      <c r="C14" s="63">
        <v>6</v>
      </c>
      <c r="D14" s="57">
        <v>1</v>
      </c>
      <c r="E14" s="58" t="s">
        <v>49</v>
      </c>
      <c r="F14" s="48" t="s">
        <v>56</v>
      </c>
      <c r="G14" s="48">
        <v>2023</v>
      </c>
      <c r="H14" s="48">
        <v>2023</v>
      </c>
      <c r="I14" s="59" t="s">
        <v>72</v>
      </c>
      <c r="J14" s="60" t="s">
        <v>71</v>
      </c>
      <c r="K14" s="60"/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pane ySplit="2" topLeftCell="A3" activePane="bottomLeft" state="frozen"/>
      <selection pane="bottomLeft" activeCell="B2" sqref="B2:K2"/>
    </sheetView>
  </sheetViews>
  <sheetFormatPr defaultRowHeight="12.75" x14ac:dyDescent="0.2"/>
  <cols>
    <col min="1" max="1" width="4.85546875" style="3" customWidth="1"/>
    <col min="2" max="2" width="8.140625" style="3" customWidth="1"/>
    <col min="3" max="3" width="4.7109375" style="3" customWidth="1"/>
    <col min="4" max="4" width="22.85546875" style="3" customWidth="1"/>
    <col min="5" max="5" width="8.140625" style="3" customWidth="1"/>
    <col min="6" max="6" width="12.85546875" style="3" customWidth="1"/>
    <col min="7" max="7" width="13.5703125" style="3" customWidth="1"/>
    <col min="8" max="8" width="14.140625" style="3" customWidth="1"/>
    <col min="9" max="10" width="9.140625" style="3"/>
    <col min="11" max="11" width="21.7109375" style="3" customWidth="1"/>
    <col min="12" max="16384" width="9.140625" style="3"/>
  </cols>
  <sheetData>
    <row r="2" spans="1:11" ht="28.5" customHeight="1" x14ac:dyDescent="0.2">
      <c r="B2" s="81" t="s">
        <v>92</v>
      </c>
      <c r="C2" s="81"/>
      <c r="D2" s="81"/>
      <c r="E2" s="81"/>
      <c r="F2" s="81"/>
      <c r="G2" s="81"/>
      <c r="H2" s="81"/>
      <c r="I2" s="81"/>
      <c r="J2" s="81"/>
      <c r="K2" s="81"/>
    </row>
    <row r="3" spans="1:11" x14ac:dyDescent="0.2"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2.75" customHeight="1" x14ac:dyDescent="0.2">
      <c r="A4" s="98" t="s">
        <v>7</v>
      </c>
      <c r="B4" s="85"/>
      <c r="C4" s="99" t="s">
        <v>31</v>
      </c>
      <c r="D4" s="99" t="s">
        <v>32</v>
      </c>
      <c r="E4" s="99" t="s">
        <v>33</v>
      </c>
      <c r="F4" s="72" t="s">
        <v>34</v>
      </c>
      <c r="G4" s="72"/>
      <c r="H4" s="72"/>
      <c r="I4" s="99" t="s">
        <v>35</v>
      </c>
      <c r="J4" s="99" t="s">
        <v>36</v>
      </c>
      <c r="K4" s="99" t="s">
        <v>37</v>
      </c>
    </row>
    <row r="5" spans="1:11" ht="63.75" x14ac:dyDescent="0.2">
      <c r="A5" s="1" t="s">
        <v>8</v>
      </c>
      <c r="B5" s="1" t="s">
        <v>9</v>
      </c>
      <c r="C5" s="100"/>
      <c r="D5" s="100"/>
      <c r="E5" s="100"/>
      <c r="F5" s="1" t="s">
        <v>38</v>
      </c>
      <c r="G5" s="1" t="s">
        <v>39</v>
      </c>
      <c r="H5" s="1" t="s">
        <v>40</v>
      </c>
      <c r="I5" s="100"/>
      <c r="J5" s="100"/>
      <c r="K5" s="100"/>
    </row>
    <row r="6" spans="1:1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12</v>
      </c>
    </row>
    <row r="7" spans="1:11" ht="127.5" x14ac:dyDescent="0.2">
      <c r="A7" s="2">
        <v>55</v>
      </c>
      <c r="B7" s="2"/>
      <c r="C7" s="25">
        <v>1</v>
      </c>
      <c r="D7" s="19" t="s">
        <v>58</v>
      </c>
      <c r="E7" s="20" t="s">
        <v>57</v>
      </c>
      <c r="F7" s="20"/>
      <c r="G7" s="21">
        <v>15</v>
      </c>
      <c r="H7" s="20">
        <v>15</v>
      </c>
      <c r="I7" s="20">
        <f t="shared" ref="I7:I9" si="0">H7-G7</f>
        <v>0</v>
      </c>
      <c r="J7" s="22">
        <f t="shared" ref="J7" si="1">H7/G7*100</f>
        <v>100</v>
      </c>
      <c r="K7" s="25" t="s">
        <v>30</v>
      </c>
    </row>
    <row r="8" spans="1:11" ht="76.5" x14ac:dyDescent="0.2">
      <c r="A8" s="2">
        <v>55</v>
      </c>
      <c r="B8" s="2"/>
      <c r="C8" s="25">
        <v>2</v>
      </c>
      <c r="D8" s="19" t="s">
        <v>59</v>
      </c>
      <c r="E8" s="20" t="s">
        <v>57</v>
      </c>
      <c r="F8" s="20"/>
      <c r="G8" s="18">
        <v>0</v>
      </c>
      <c r="H8" s="20">
        <v>0</v>
      </c>
      <c r="I8" s="20">
        <f t="shared" si="0"/>
        <v>0</v>
      </c>
      <c r="J8" s="22">
        <v>100</v>
      </c>
      <c r="K8" s="25" t="s">
        <v>30</v>
      </c>
    </row>
    <row r="9" spans="1:11" ht="89.25" x14ac:dyDescent="0.2">
      <c r="A9" s="2">
        <v>55</v>
      </c>
      <c r="B9" s="2"/>
      <c r="C9" s="25">
        <v>3</v>
      </c>
      <c r="D9" s="19" t="s">
        <v>60</v>
      </c>
      <c r="E9" s="20" t="s">
        <v>57</v>
      </c>
      <c r="F9" s="20"/>
      <c r="G9" s="18">
        <v>0</v>
      </c>
      <c r="H9" s="20">
        <v>0</v>
      </c>
      <c r="I9" s="20">
        <f t="shared" si="0"/>
        <v>0</v>
      </c>
      <c r="J9" s="22">
        <v>100</v>
      </c>
      <c r="K9" s="25" t="s">
        <v>30</v>
      </c>
    </row>
    <row r="10" spans="1:11" ht="63.75" x14ac:dyDescent="0.2">
      <c r="A10" s="17">
        <v>55</v>
      </c>
      <c r="B10" s="17"/>
      <c r="C10" s="17">
        <v>4</v>
      </c>
      <c r="D10" s="29" t="s">
        <v>73</v>
      </c>
      <c r="E10" s="20" t="s">
        <v>57</v>
      </c>
      <c r="F10" s="17"/>
      <c r="G10" s="17">
        <v>1</v>
      </c>
      <c r="H10" s="17">
        <v>1</v>
      </c>
      <c r="I10" s="20">
        <f t="shared" ref="I10" si="2">H10-G10</f>
        <v>0</v>
      </c>
      <c r="J10" s="22">
        <v>100</v>
      </c>
      <c r="K10" s="17"/>
    </row>
    <row r="11" spans="1:11" x14ac:dyDescent="0.2">
      <c r="A11" s="7"/>
    </row>
    <row r="12" spans="1:11" x14ac:dyDescent="0.2">
      <c r="A12" s="7"/>
    </row>
  </sheetData>
  <mergeCells count="9">
    <mergeCell ref="F4:H4"/>
    <mergeCell ref="A4:B4"/>
    <mergeCell ref="B2:K2"/>
    <mergeCell ref="K4:K5"/>
    <mergeCell ref="J4:J5"/>
    <mergeCell ref="I4:I5"/>
    <mergeCell ref="E4:E5"/>
    <mergeCell ref="D4:D5"/>
    <mergeCell ref="C4:C5"/>
  </mergeCells>
  <pageMargins left="0.51181102362204722" right="0.51181102362204722" top="0.23622047244094491" bottom="0.23622047244094491" header="0.11811023622047245" footer="0.1181102362204724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sqref="A1:XFD1048576"/>
    </sheetView>
  </sheetViews>
  <sheetFormatPr defaultRowHeight="12.75" x14ac:dyDescent="0.2"/>
  <cols>
    <col min="1" max="1" width="38" customWidth="1"/>
    <col min="2" max="2" width="28.140625" customWidth="1"/>
    <col min="3" max="3" width="32.140625" customWidth="1"/>
    <col min="4" max="4" width="31.140625" customWidth="1"/>
    <col min="5" max="5" width="32.140625" customWidth="1"/>
  </cols>
  <sheetData>
    <row r="1" spans="1:5" x14ac:dyDescent="0.2">
      <c r="A1" s="101" t="s">
        <v>74</v>
      </c>
      <c r="B1" s="102"/>
      <c r="C1" s="102"/>
      <c r="D1" s="102"/>
      <c r="E1" s="102"/>
    </row>
    <row r="3" spans="1:5" ht="31.5" x14ac:dyDescent="0.2">
      <c r="A3" s="103" t="s">
        <v>31</v>
      </c>
      <c r="B3" s="103" t="s">
        <v>75</v>
      </c>
      <c r="C3" s="103" t="s">
        <v>76</v>
      </c>
      <c r="D3" s="103" t="s">
        <v>77</v>
      </c>
      <c r="E3" s="103" t="s">
        <v>78</v>
      </c>
    </row>
    <row r="4" spans="1:5" x14ac:dyDescent="0.2">
      <c r="A4" s="104"/>
      <c r="B4" s="104"/>
      <c r="C4" s="104"/>
      <c r="D4" s="104"/>
      <c r="E4" s="104"/>
    </row>
    <row r="5" spans="1:5" x14ac:dyDescent="0.2">
      <c r="A5" s="104"/>
      <c r="B5" s="104"/>
      <c r="C5" s="104"/>
      <c r="D5" s="104"/>
      <c r="E5" s="104"/>
    </row>
    <row r="6" spans="1:5" x14ac:dyDescent="0.2">
      <c r="A6" s="104"/>
      <c r="B6" s="104"/>
      <c r="C6" s="104"/>
      <c r="D6" s="104"/>
      <c r="E6" s="104"/>
    </row>
    <row r="7" spans="1:5" x14ac:dyDescent="0.2">
      <c r="A7" s="104"/>
      <c r="B7" s="104"/>
      <c r="C7" s="104"/>
      <c r="D7" s="104"/>
      <c r="E7" s="104"/>
    </row>
    <row r="8" spans="1:5" x14ac:dyDescent="0.2">
      <c r="A8" s="104"/>
      <c r="B8" s="104"/>
      <c r="C8" s="104"/>
      <c r="D8" s="104"/>
      <c r="E8" s="104"/>
    </row>
    <row r="9" spans="1:5" x14ac:dyDescent="0.2">
      <c r="A9" s="105"/>
      <c r="B9" s="105"/>
      <c r="C9" s="105"/>
      <c r="D9" s="105"/>
      <c r="E9" s="105"/>
    </row>
    <row r="10" spans="1:5" x14ac:dyDescent="0.2">
      <c r="A10" s="105"/>
      <c r="B10" s="105"/>
      <c r="C10" s="105"/>
      <c r="D10" s="105"/>
      <c r="E10" s="105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1</vt:lpstr>
      <vt:lpstr>форма 2</vt:lpstr>
      <vt:lpstr>форма 3</vt:lpstr>
      <vt:lpstr>форма 5</vt:lpstr>
      <vt:lpstr>Лист1</vt:lpstr>
      <vt:lpstr>'Форма 1'!Заголовки_для_печати</vt:lpstr>
      <vt:lpstr>'форма 3'!Заголовки_для_печати</vt:lpstr>
      <vt:lpstr>'форма 5'!Заголовки_для_печати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2022-04-21T08:05:36Z</cp:lastPrinted>
  <dcterms:created xsi:type="dcterms:W3CDTF">2021-04-27T04:20:55Z</dcterms:created>
  <dcterms:modified xsi:type="dcterms:W3CDTF">2024-08-01T03:23:33Z</dcterms:modified>
</cp:coreProperties>
</file>