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7860" activeTab="4"/>
  </bookViews>
  <sheets>
    <sheet name="Форма 1." sheetId="1" r:id="rId1"/>
    <sheet name="форма  2" sheetId="2" r:id="rId2"/>
    <sheet name="форма 3" sheetId="3" r:id="rId3"/>
    <sheet name="Лист1" sheetId="4" r:id="rId4"/>
    <sheet name="Лист2" sheetId="5" r:id="rId5"/>
  </sheets>
  <definedNames>
    <definedName name="APPT" localSheetId="0">'Форма 1.'!$E$9</definedName>
    <definedName name="FIO" localSheetId="0">'Форма 1.'!$K$9</definedName>
    <definedName name="LAST_CELL" localSheetId="0">'Форма 1.'!#REF!</definedName>
    <definedName name="SIGN" localSheetId="0">'Форма 1.'!$E$9:$M$9</definedName>
    <definedName name="_xlnm.Print_Titles" localSheetId="0">'Форма 1.'!$2:$3</definedName>
    <definedName name="_xlnm.Print_Area" localSheetId="2">'форма 3'!$A$2:$K$29</definedName>
  </definedNames>
  <calcPr calcId="144525"/>
</workbook>
</file>

<file path=xl/calcChain.xml><?xml version="1.0" encoding="utf-8"?>
<calcChain xmlns="http://schemas.openxmlformats.org/spreadsheetml/2006/main">
  <c r="J7" i="4" l="1"/>
  <c r="F5" i="2" l="1"/>
  <c r="E5" i="2"/>
  <c r="F7" i="2"/>
  <c r="E7" i="2"/>
  <c r="F8" i="2"/>
  <c r="E8" i="2"/>
  <c r="F32" i="2"/>
  <c r="F30" i="2" s="1"/>
  <c r="E32" i="2"/>
  <c r="E30" i="2" s="1"/>
  <c r="F27" i="2"/>
  <c r="E27" i="2"/>
  <c r="F22" i="2"/>
  <c r="E22" i="2"/>
  <c r="F17" i="2"/>
  <c r="E17" i="2"/>
  <c r="F12" i="2"/>
  <c r="E12" i="2"/>
  <c r="L22" i="1"/>
  <c r="L4" i="1" s="1"/>
  <c r="K22" i="1"/>
  <c r="L19" i="1"/>
  <c r="K19" i="1"/>
  <c r="M38" i="1"/>
  <c r="L38" i="1"/>
  <c r="K38" i="1"/>
  <c r="K34" i="1"/>
  <c r="L5" i="1"/>
  <c r="K5" i="1"/>
  <c r="M43" i="1"/>
  <c r="M42" i="1"/>
  <c r="M41" i="1"/>
  <c r="M27" i="1"/>
  <c r="M25" i="1"/>
  <c r="M24" i="1"/>
  <c r="M23" i="1"/>
  <c r="M18" i="1"/>
  <c r="M15" i="1"/>
  <c r="M7" i="1"/>
  <c r="G30" i="2" l="1"/>
  <c r="M22" i="1"/>
  <c r="K4" i="1"/>
  <c r="M4" i="1" s="1"/>
  <c r="F15" i="2"/>
  <c r="E25" i="2"/>
  <c r="F25" i="2"/>
  <c r="L34" i="1"/>
  <c r="G13" i="2" l="1"/>
  <c r="G25" i="2"/>
  <c r="E15" i="2"/>
  <c r="E10" i="2"/>
  <c r="F10" i="2"/>
  <c r="G12" i="2"/>
  <c r="G28" i="2"/>
  <c r="M34" i="1"/>
  <c r="M37" i="1"/>
  <c r="M36" i="1"/>
  <c r="M9" i="1"/>
  <c r="G5" i="2" l="1"/>
  <c r="G7" i="2"/>
  <c r="G10" i="2"/>
  <c r="G8" i="2"/>
  <c r="M5" i="1" l="1"/>
</calcChain>
</file>

<file path=xl/sharedStrings.xml><?xml version="1.0" encoding="utf-8"?>
<sst xmlns="http://schemas.openxmlformats.org/spreadsheetml/2006/main" count="348" uniqueCount="162">
  <si>
    <t>КЦСР</t>
  </si>
  <si>
    <t>КВСР</t>
  </si>
  <si>
    <t>КФСР</t>
  </si>
  <si>
    <t>КВР</t>
  </si>
  <si>
    <t>5200000000</t>
  </si>
  <si>
    <t>Создание условий развития социальной сферы и инфраструктуры</t>
  </si>
  <si>
    <t>Оказание помощи в развитии личного подсобного хозяйства</t>
  </si>
  <si>
    <t>Улучшение жилищных условий граждан, проживающих в сельской местности</t>
  </si>
  <si>
    <t>5230000000</t>
  </si>
  <si>
    <t>Регулирование численности безнадзорных животных</t>
  </si>
  <si>
    <t>5240000000</t>
  </si>
  <si>
    <t>Создание условий для обеспечения перевозок воздушным транспортом (содержание вертолетных площадок по селам района, содержание технологических зданий (аэропорт) по селам района)</t>
  </si>
  <si>
    <t>Создание условий для обеспечения перевозок водным транспортом (обустройство сходней, траление паромных причалов)</t>
  </si>
  <si>
    <t>Установка знаков навигационного ограждения судового хода</t>
  </si>
  <si>
    <t>Капитальный и текущий ремонт автомобильных дорог и инженерных сооружений на них в границах муниципальных районов и поселений</t>
  </si>
  <si>
    <t>Компенсация местным бюджетам расходов по организации электроснабжения от дизельных электростанций</t>
  </si>
  <si>
    <t>Возмещение расходов связанных с содержанием оборудования сетей сотовой связи стандарта GSM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</si>
  <si>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</si>
  <si>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</si>
  <si>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Коды аналитической программной классификации</t>
  </si>
  <si>
    <t>МП</t>
  </si>
  <si>
    <t>Пп</t>
  </si>
  <si>
    <t>ОМ</t>
  </si>
  <si>
    <t>М</t>
  </si>
  <si>
    <t>Код бюджетной классификации</t>
  </si>
  <si>
    <t>План на отчетный год</t>
  </si>
  <si>
    <t>% исполнения</t>
  </si>
  <si>
    <t>Оказание адресной помощи физическим и юридическим лицам, на приобретение и заготовку грубых кормов</t>
  </si>
  <si>
    <t>Осуществление отдельных государственных полномочий по поддержке сельскохозяйственного производства (поддержка малых форм хозяйствования)</t>
  </si>
  <si>
    <t>Проведение мероприятий по регулированию численности безнадзорных животных</t>
  </si>
  <si>
    <t>Осуществление управленческих функций органами местного самоуправления</t>
  </si>
  <si>
    <t>Администрации Лукашкин Ярского и Назинского сельских поселений Александровского района Томской области</t>
  </si>
  <si>
    <t>Администрация Александровского района Томкой области</t>
  </si>
  <si>
    <t xml:space="preserve">Наименование муниципальной программы </t>
  </si>
  <si>
    <t>Источники финансирования</t>
  </si>
  <si>
    <t>Оценка расходов,                тыс. рублей</t>
  </si>
  <si>
    <t>Отношение фактических расходов к оценке расходов, %</t>
  </si>
  <si>
    <t>Оценка расходов</t>
  </si>
  <si>
    <t>Фактические расходы</t>
  </si>
  <si>
    <t>Всего</t>
  </si>
  <si>
    <t>в том числе:</t>
  </si>
  <si>
    <t>собственные средства</t>
  </si>
  <si>
    <t xml:space="preserve"> средства из бюджета Томской области</t>
  </si>
  <si>
    <t>средства бюджетов сельских поселений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</si>
  <si>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</si>
  <si>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</si>
  <si>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</si>
  <si>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</si>
  <si>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</si>
  <si>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</si>
  <si>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</si>
  <si>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</si>
  <si>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Увеличение числа граждан, занимающихся личным подсобным хозяйством</t>
  </si>
  <si>
    <t>Уменьшение стоимости проезда воздушным транспортом для населения района</t>
  </si>
  <si>
    <t>Создание  безопасных условий для перевозки пассажиров водным транспортом</t>
  </si>
  <si>
    <t>Создание непрерывных, благоприятных условий для движения транспортных средств на территории МО «Александровский  район»</t>
  </si>
  <si>
    <t>Сохранение и увеличение поголовья скота в населенных пунктах</t>
  </si>
  <si>
    <t>5200100003</t>
  </si>
  <si>
    <t>5200100007</t>
  </si>
  <si>
    <t>5200100008</t>
  </si>
  <si>
    <t>5200100000</t>
  </si>
  <si>
    <t>Кассовое исполнение за 2021 г.</t>
  </si>
  <si>
    <t>5200100023</t>
  </si>
  <si>
    <t>Межбюджетные трансферты на содержание зимника б.н.п. Медведево- п.Северный</t>
  </si>
  <si>
    <t>5200100013</t>
  </si>
  <si>
    <t>Администрация Александровского с/п</t>
  </si>
  <si>
    <t>5200200000</t>
  </si>
  <si>
    <t>5200200002</t>
  </si>
  <si>
    <t>5200240200</t>
  </si>
  <si>
    <t>Выполнение работ по ограждению территории для размещения приютов для животных без владельцев</t>
  </si>
  <si>
    <t>5200440160</t>
  </si>
  <si>
    <t>5200440170</t>
  </si>
  <si>
    <t>5200400001</t>
  </si>
  <si>
    <t>Капитальный ремонт и (или) ремонт автомобильных дорог общего пользования местного значения</t>
  </si>
  <si>
    <t>5200140930</t>
  </si>
  <si>
    <t xml:space="preserve"> регулирование численности безнадзорных животных</t>
  </si>
  <si>
    <t>Оказана помощь одному гражданину на завоз кормов</t>
  </si>
  <si>
    <t>Оказана помощь 12 гражданам, ведущим ЛПХ, на содержание коров, 14 гражданам на осеменение</t>
  </si>
  <si>
    <t>обеспечение полномочий по обращению с ТКО</t>
  </si>
  <si>
    <t>обеспечение деятельности специалиста по обращению дивотными без владельцев</t>
  </si>
  <si>
    <t>5200100004</t>
  </si>
  <si>
    <t>Администрации поселений</t>
  </si>
  <si>
    <t>Возмещение расходов за оказанные услуги сети передачи данных Интернет в рамках Проекта СЗО</t>
  </si>
  <si>
    <t>5200100022</t>
  </si>
  <si>
    <t>5200100030</t>
  </si>
  <si>
    <t>5200140120</t>
  </si>
  <si>
    <t>Организация транспортного обслуживания населения воздушным транспортом в границах муниципальных районов</t>
  </si>
  <si>
    <t>5200141120</t>
  </si>
  <si>
    <t>Форма 1.Отчет об использовании бюджетных ассигнований бюджета муниципального образования «Социальное развитие сел Александровского района на 2017-2021 годы и на плановый период до 2026 года» за 2023 год</t>
  </si>
  <si>
    <t>5200100012</t>
  </si>
  <si>
    <t>5200100034</t>
  </si>
  <si>
    <t>Природоохранные мероприятия</t>
  </si>
  <si>
    <t>Утилизация твердых коммунальных отходов</t>
  </si>
  <si>
    <t>Вывоз крупногабаритного мусора</t>
  </si>
  <si>
    <t>Ликвидация мест несанкционированного размещения отходов</t>
  </si>
  <si>
    <t>Осуществление мониторинга состояния и загрязнения окружающей среды на объекте объектов размещения отходов производства и потребления до снятия с государственного учета объектов, оказывающих негативное воздействие на окружающую среду объекта размещения отходов производства и потребления после полного выполнения работ по ликвидации и (или) рекультивации, исключающих негативное воздействие на окружающую среду</t>
  </si>
  <si>
    <t>Разработка проектно-сметной документации в целях реализации мероприятий, направленных на рекультивацию объектов размещения отходов, в том числе твердых коммунальных отходов</t>
  </si>
  <si>
    <t>5200500001</t>
  </si>
  <si>
    <t>5200500002</t>
  </si>
  <si>
    <t>5200500003</t>
  </si>
  <si>
    <t>5200500004</t>
  </si>
  <si>
    <t>5200500005</t>
  </si>
  <si>
    <t>Подготовительные работы теплохода КС-40 для работы в навигационный период</t>
  </si>
  <si>
    <t>Постановка границ полосы отвода автомобильных дорог на государственный кадастровый учет</t>
  </si>
  <si>
    <t>Компенсация расходов по организации электроснабжения от дизельных электростанций</t>
  </si>
  <si>
    <t>5200300005</t>
  </si>
  <si>
    <t>5200300006</t>
  </si>
  <si>
    <t>5200300007</t>
  </si>
  <si>
    <t>5200300008</t>
  </si>
  <si>
    <t>5200300009</t>
  </si>
  <si>
    <t>5200300013</t>
  </si>
  <si>
    <t>5200340610</t>
  </si>
  <si>
    <t>5200341102</t>
  </si>
  <si>
    <t>52003L5110</t>
  </si>
  <si>
    <t>5200300004</t>
  </si>
  <si>
    <t>5200300012</t>
  </si>
  <si>
    <t>Утилизация ртутьсодержащих ламп</t>
  </si>
  <si>
    <t>Поддержка кадрового обеспечения на территории Александровского района (привлечение и закрепление кадров на селе)</t>
  </si>
  <si>
    <t>Информирование населения о деятельности органов местного самоуправления Александровского района и информационно-разъяснительная работа по актуальным социально-значимым вопросам в печатных изданиях</t>
  </si>
  <si>
    <t>Информационные услуги: изготовление сюжетов по актуальным социально-значимым вопросам на телевидении</t>
  </si>
  <si>
    <t>Обслуживание объектов муниципальной собственности</t>
  </si>
  <si>
    <t>Мероприятия по землеустройству</t>
  </si>
  <si>
    <t>Проведение специальной оценки условий труда</t>
  </si>
  <si>
    <t>Текущий ремонт</t>
  </si>
  <si>
    <t>Подготовка проектов изменений в генеральные планы и правила землепользования и застройки ОБ</t>
  </si>
  <si>
    <t>Капитальный ремонт ограждения кладбища в с.Лукашкин Яр Александровского района Томской области</t>
  </si>
  <si>
    <t>Проведение комплексных кадастровых работ на территории Томской области</t>
  </si>
  <si>
    <t>Муниципальная программа «Социальное развитие сел Александровского района на 2017-2021 годы и на плановый период до 2026 года»</t>
  </si>
  <si>
    <t>Форма 2.Отчет о расходах на реализацию целей муниципальной программы  «Социальное развитие сел Александровского района на 2017-2021 годы и на плановый период до 2026 года» за 2021 год</t>
  </si>
  <si>
    <t xml:space="preserve"> «Социальное развитие сел Александровского района на 2017-2021 годы и на плановый период до 2026 года»</t>
  </si>
  <si>
    <t>Форма 3. Отчет о выполнении мероприятий муниципальной программы «Социальное развитие сел Александровского района на 2017-2021 годы и на плановый период до 2026 года» за 2023 год</t>
  </si>
  <si>
    <t>возмещение убытков комунальным предприятиям</t>
  </si>
  <si>
    <t>обеспечение услугами связи</t>
  </si>
  <si>
    <t>обеспечение экологического законодательства</t>
  </si>
  <si>
    <t>сокращение миграционной убыли населения</t>
  </si>
  <si>
    <t>обеспечние сохранностт муниципалдьного имущества</t>
  </si>
  <si>
    <t>благоустройство территорий</t>
  </si>
  <si>
    <t>соблюдение градостроительного законодательства</t>
  </si>
  <si>
    <t>несоблюдение подрядчиком условий контракта</t>
  </si>
  <si>
    <t>Форма 5. Отчет о достигнутых значениях целевых показателей (индикаторов) муниципальной программы   «Социальная поддержка населения Александровского района на 2017-2021 годы и на плановый период до 2026 года» за 2023 год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</si>
  <si>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</si>
  <si>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</si>
  <si>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</si>
  <si>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</si>
  <si>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</si>
  <si>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в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</si>
  <si>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</si>
  <si>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</si>
  <si>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</si>
  <si>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</si>
  <si>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-</t>
  </si>
  <si>
    <t>Ед.</t>
  </si>
  <si>
    <t>Жилищная обеспеченность на 1 человека, кв. м.</t>
  </si>
  <si>
    <t>Ввод в действие объектов инженерной инфраструктуры, км в год</t>
  </si>
  <si>
    <t>Количество отремонтированных и построенных дорог внутри населенных пунктов, м2</t>
  </si>
  <si>
    <t>Увеличение числа граждан, занимающихся личным подсобным хозяйством, чел.</t>
  </si>
  <si>
    <t>Увеличение количества граждан и сельскохозяйственных организаций - получателей муниципальной финансовой поддержки, числе по годам, ед.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</si>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</sst>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"/>
  </numFmts>
  <fonts count="18" x14ac:knownFonts="1">
    <font>
      <sz val="10"/>
      <name val="Arial"/>
    </font>
    <font>
      <sz val="1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8" fillId="0" borderId="0" xfId="0" applyFont="1"/>
    <xf numFmtId="0" fontId="6" fillId="0" borderId="0" xfId="0" applyFont="1"/>
    <xf numFmtId="49" fontId="3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/>
    <xf numFmtId="0" fontId="5" fillId="0" borderId="0" xfId="0" applyFont="1" applyFill="1"/>
    <xf numFmtId="0" fontId="3" fillId="0" borderId="0" xfId="0" applyFont="1" applyFill="1" applyBorder="1"/>
    <xf numFmtId="4" fontId="3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0" fontId="5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right" vertical="top" wrapText="1"/>
    </xf>
    <xf numFmtId="2" fontId="4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 applyProtection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right" vertical="top"/>
    </xf>
    <xf numFmtId="2" fontId="11" fillId="0" borderId="0" xfId="0" applyNumberFormat="1" applyFont="1" applyAlignment="1">
      <alignment horizontal="right" vertical="top"/>
    </xf>
    <xf numFmtId="49" fontId="12" fillId="0" borderId="1" xfId="0" applyNumberFormat="1" applyFont="1" applyBorder="1" applyAlignment="1" applyProtection="1">
      <alignment horizontal="right" vertical="top" wrapText="1"/>
    </xf>
    <xf numFmtId="165" fontId="12" fillId="0" borderId="1" xfId="0" applyNumberFormat="1" applyFont="1" applyBorder="1" applyAlignment="1" applyProtection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13" fillId="2" borderId="1" xfId="0" applyFont="1" applyFill="1" applyBorder="1" applyAlignment="1">
      <alignment horizontal="right" vertical="top" wrapText="1"/>
    </xf>
    <xf numFmtId="0" fontId="14" fillId="2" borderId="1" xfId="0" applyFont="1" applyFill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/>
    </xf>
    <xf numFmtId="164" fontId="12" fillId="0" borderId="1" xfId="0" applyNumberFormat="1" applyFont="1" applyBorder="1" applyAlignment="1" applyProtection="1">
      <alignment horizontal="right" vertical="top" wrapText="1"/>
    </xf>
    <xf numFmtId="164" fontId="11" fillId="0" borderId="1" xfId="0" applyNumberFormat="1" applyFont="1" applyBorder="1" applyAlignment="1" applyProtection="1">
      <alignment horizontal="right" vertical="top" wrapText="1"/>
    </xf>
    <xf numFmtId="164" fontId="11" fillId="0" borderId="1" xfId="0" applyNumberFormat="1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/>
    <xf numFmtId="0" fontId="11" fillId="0" borderId="4" xfId="0" applyFont="1" applyBorder="1" applyAlignment="1">
      <alignment horizontal="right" vertical="top" wrapText="1"/>
    </xf>
    <xf numFmtId="0" fontId="11" fillId="0" borderId="6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right" vertical="top" wrapText="1"/>
    </xf>
    <xf numFmtId="49" fontId="12" fillId="0" borderId="4" xfId="0" applyNumberFormat="1" applyFont="1" applyBorder="1" applyAlignment="1" applyProtection="1">
      <alignment horizontal="right" vertical="top" wrapText="1"/>
    </xf>
    <xf numFmtId="0" fontId="11" fillId="0" borderId="6" xfId="0" applyFont="1" applyBorder="1" applyAlignment="1">
      <alignment horizontal="right" vertical="top"/>
    </xf>
    <xf numFmtId="0" fontId="11" fillId="0" borderId="5" xfId="0" applyFont="1" applyBorder="1" applyAlignment="1">
      <alignment horizontal="right" vertical="top"/>
    </xf>
    <xf numFmtId="0" fontId="11" fillId="0" borderId="0" xfId="0" applyFont="1" applyAlignment="1">
      <alignment horizontal="right" vertical="top" wrapText="1"/>
    </xf>
    <xf numFmtId="0" fontId="11" fillId="0" borderId="7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right" vertical="top" wrapText="1"/>
    </xf>
    <xf numFmtId="0" fontId="11" fillId="0" borderId="9" xfId="0" applyFont="1" applyBorder="1" applyAlignment="1">
      <alignment horizontal="right" vertical="top" wrapText="1"/>
    </xf>
    <xf numFmtId="0" fontId="11" fillId="0" borderId="10" xfId="0" applyFont="1" applyBorder="1" applyAlignment="1">
      <alignment horizontal="right" vertical="top" wrapText="1"/>
    </xf>
    <xf numFmtId="0" fontId="11" fillId="0" borderId="3" xfId="0" applyFont="1" applyBorder="1" applyAlignment="1" applyProtection="1">
      <alignment horizontal="right" vertical="top" wrapText="1"/>
    </xf>
    <xf numFmtId="0" fontId="11" fillId="0" borderId="2" xfId="0" applyFont="1" applyBorder="1" applyAlignment="1">
      <alignment horizontal="right" vertical="top" wrapText="1"/>
    </xf>
    <xf numFmtId="2" fontId="11" fillId="0" borderId="4" xfId="0" applyNumberFormat="1" applyFont="1" applyBorder="1" applyAlignment="1">
      <alignment horizontal="right" vertical="top" wrapText="1"/>
    </xf>
    <xf numFmtId="2" fontId="11" fillId="0" borderId="5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166" fontId="7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6" fillId="0" borderId="0" xfId="1" applyFont="1"/>
    <xf numFmtId="0" fontId="16" fillId="0" borderId="0" xfId="0" applyFont="1"/>
    <xf numFmtId="0" fontId="17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43"/>
  <sheetViews>
    <sheetView showGridLines="0" topLeftCell="A33" zoomScale="115" zoomScaleNormal="115" workbookViewId="0">
      <selection activeCell="A39" sqref="A39:D43"/>
    </sheetView>
  </sheetViews>
  <sheetFormatPr defaultRowHeight="12.75" customHeight="1" outlineLevelRow="2" x14ac:dyDescent="0.2"/>
  <cols>
    <col min="1" max="4" width="4.28515625" style="32" customWidth="1"/>
    <col min="5" max="5" width="38.42578125" style="32" customWidth="1"/>
    <col min="6" max="6" width="21" style="32" customWidth="1"/>
    <col min="7" max="7" width="11.140625" style="32" customWidth="1"/>
    <col min="8" max="8" width="6.5703125" style="32" customWidth="1"/>
    <col min="9" max="9" width="5.85546875" style="32" customWidth="1"/>
    <col min="10" max="10" width="6.28515625" style="32" customWidth="1"/>
    <col min="11" max="11" width="14.42578125" style="45" customWidth="1"/>
    <col min="12" max="12" width="15" style="45" customWidth="1"/>
    <col min="13" max="13" width="11.5703125" style="45" customWidth="1"/>
    <col min="14" max="14" width="23.85546875" style="32" customWidth="1"/>
    <col min="15" max="15" width="20.140625" style="32" customWidth="1"/>
    <col min="16" max="16384" width="9.140625" style="32"/>
  </cols>
  <sheetData>
    <row r="1" spans="1:15" ht="52.5" customHeight="1" x14ac:dyDescent="0.2">
      <c r="B1" s="65" t="s">
        <v>88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38"/>
    </row>
    <row r="2" spans="1:15" ht="38.25" x14ac:dyDescent="0.2">
      <c r="A2" s="66" t="s">
        <v>19</v>
      </c>
      <c r="B2" s="66"/>
      <c r="C2" s="66"/>
      <c r="D2" s="66"/>
      <c r="E2" s="67" t="s">
        <v>17</v>
      </c>
      <c r="F2" s="67" t="s">
        <v>18</v>
      </c>
      <c r="G2" s="67" t="s">
        <v>24</v>
      </c>
      <c r="H2" s="66"/>
      <c r="I2" s="66"/>
      <c r="J2" s="66"/>
      <c r="K2" s="39" t="s">
        <v>25</v>
      </c>
      <c r="L2" s="39" t="s">
        <v>61</v>
      </c>
      <c r="M2" s="39" t="s">
        <v>26</v>
      </c>
      <c r="N2" s="34"/>
      <c r="O2" s="34"/>
    </row>
    <row r="3" spans="1:15" x14ac:dyDescent="0.2">
      <c r="A3" s="24" t="s">
        <v>20</v>
      </c>
      <c r="B3" s="24" t="s">
        <v>21</v>
      </c>
      <c r="C3" s="24" t="s">
        <v>22</v>
      </c>
      <c r="D3" s="23" t="s">
        <v>23</v>
      </c>
      <c r="E3" s="68"/>
      <c r="F3" s="68"/>
      <c r="G3" s="25" t="s">
        <v>0</v>
      </c>
      <c r="H3" s="25" t="s">
        <v>1</v>
      </c>
      <c r="I3" s="25" t="s">
        <v>2</v>
      </c>
      <c r="J3" s="25" t="s">
        <v>3</v>
      </c>
      <c r="K3" s="40"/>
      <c r="L3" s="40"/>
      <c r="M3" s="40"/>
      <c r="N3" s="34"/>
      <c r="O3" s="34"/>
    </row>
    <row r="4" spans="1:15" ht="51" x14ac:dyDescent="0.2">
      <c r="A4" s="26">
        <v>52</v>
      </c>
      <c r="B4" s="26"/>
      <c r="C4" s="26"/>
      <c r="D4" s="26"/>
      <c r="E4" s="27" t="s">
        <v>127</v>
      </c>
      <c r="F4" s="27"/>
      <c r="G4" s="25" t="s">
        <v>4</v>
      </c>
      <c r="H4" s="25"/>
      <c r="I4" s="25"/>
      <c r="J4" s="25"/>
      <c r="K4" s="41">
        <f>SUM(K5,K19,K22,K34,K38)</f>
        <v>82923.570000000007</v>
      </c>
      <c r="L4" s="41">
        <f>SUM(L5,L19,L22,L34,L38)</f>
        <v>63470.110000000015</v>
      </c>
      <c r="M4" s="41">
        <f>L4/K4*100</f>
        <v>76.540493854762886</v>
      </c>
      <c r="N4" s="35"/>
      <c r="O4" s="35"/>
    </row>
    <row r="5" spans="1:15" s="33" customFormat="1" ht="25.5" outlineLevel="1" x14ac:dyDescent="0.2">
      <c r="A5" s="28">
        <v>52</v>
      </c>
      <c r="B5" s="28">
        <v>0</v>
      </c>
      <c r="C5" s="28">
        <v>1</v>
      </c>
      <c r="D5" s="28"/>
      <c r="E5" s="29" t="s">
        <v>5</v>
      </c>
      <c r="F5" s="29"/>
      <c r="G5" s="30" t="s">
        <v>60</v>
      </c>
      <c r="H5" s="30"/>
      <c r="I5" s="30"/>
      <c r="J5" s="30"/>
      <c r="K5" s="42">
        <f>SUM(K6:K18)</f>
        <v>49643.100000000006</v>
      </c>
      <c r="L5" s="42">
        <f>SUM(L6:L18)</f>
        <v>37649.810000000005</v>
      </c>
      <c r="M5" s="43">
        <f>L5/K5*100</f>
        <v>75.840972864305414</v>
      </c>
      <c r="N5" s="36"/>
      <c r="O5" s="36"/>
    </row>
    <row r="6" spans="1:15" ht="63.75" outlineLevel="2" x14ac:dyDescent="0.2">
      <c r="A6" s="26">
        <v>52</v>
      </c>
      <c r="B6" s="26">
        <v>0</v>
      </c>
      <c r="C6" s="26">
        <v>1</v>
      </c>
      <c r="D6" s="26">
        <v>3</v>
      </c>
      <c r="E6" s="27" t="s">
        <v>11</v>
      </c>
      <c r="F6" s="27" t="s">
        <v>32</v>
      </c>
      <c r="G6" s="25" t="s">
        <v>57</v>
      </c>
      <c r="H6" s="25"/>
      <c r="I6" s="25"/>
      <c r="J6" s="25"/>
      <c r="K6" s="44">
        <v>570</v>
      </c>
      <c r="L6" s="44">
        <v>570</v>
      </c>
      <c r="M6" s="41">
        <v>100</v>
      </c>
      <c r="N6" s="34"/>
      <c r="O6" s="34"/>
    </row>
    <row r="7" spans="1:15" ht="51" outlineLevel="2" x14ac:dyDescent="0.2">
      <c r="A7" s="26">
        <v>52</v>
      </c>
      <c r="B7" s="26">
        <v>0</v>
      </c>
      <c r="C7" s="26">
        <v>1</v>
      </c>
      <c r="D7" s="26">
        <v>4</v>
      </c>
      <c r="E7" s="27" t="s">
        <v>14</v>
      </c>
      <c r="F7" s="27" t="s">
        <v>32</v>
      </c>
      <c r="G7" s="25" t="s">
        <v>80</v>
      </c>
      <c r="H7" s="25"/>
      <c r="I7" s="25"/>
      <c r="J7" s="25"/>
      <c r="K7" s="44">
        <v>2848.95</v>
      </c>
      <c r="L7" s="44">
        <v>2545.35</v>
      </c>
      <c r="M7" s="41">
        <f>L7/K7*100</f>
        <v>89.343442320855061</v>
      </c>
      <c r="N7" s="34"/>
      <c r="O7" s="34"/>
    </row>
    <row r="8" spans="1:15" ht="51" outlineLevel="2" x14ac:dyDescent="0.2">
      <c r="A8" s="26">
        <v>52</v>
      </c>
      <c r="B8" s="26">
        <v>0</v>
      </c>
      <c r="C8" s="26">
        <v>1</v>
      </c>
      <c r="D8" s="26">
        <v>7</v>
      </c>
      <c r="E8" s="31" t="s">
        <v>12</v>
      </c>
      <c r="F8" s="31" t="s">
        <v>81</v>
      </c>
      <c r="G8" s="25" t="s">
        <v>58</v>
      </c>
      <c r="H8" s="25"/>
      <c r="I8" s="25"/>
      <c r="J8" s="25"/>
      <c r="K8" s="44">
        <v>274.51</v>
      </c>
      <c r="L8" s="44">
        <v>274.51</v>
      </c>
      <c r="M8" s="41">
        <v>100</v>
      </c>
      <c r="N8" s="34"/>
      <c r="O8" s="34"/>
    </row>
    <row r="9" spans="1:15" ht="38.25" outlineLevel="2" x14ac:dyDescent="0.2">
      <c r="A9" s="26">
        <v>52</v>
      </c>
      <c r="B9" s="26">
        <v>0</v>
      </c>
      <c r="C9" s="26">
        <v>1</v>
      </c>
      <c r="D9" s="26">
        <v>8</v>
      </c>
      <c r="E9" s="27" t="s">
        <v>13</v>
      </c>
      <c r="F9" s="27" t="s">
        <v>32</v>
      </c>
      <c r="G9" s="25" t="s">
        <v>59</v>
      </c>
      <c r="H9" s="25"/>
      <c r="I9" s="25"/>
      <c r="J9" s="25"/>
      <c r="K9" s="44">
        <v>283.45</v>
      </c>
      <c r="L9" s="44">
        <v>283.45</v>
      </c>
      <c r="M9" s="41">
        <f>L9/FIO*100</f>
        <v>100</v>
      </c>
      <c r="N9" s="34"/>
      <c r="O9" s="34"/>
    </row>
    <row r="10" spans="1:15" ht="38.25" outlineLevel="2" x14ac:dyDescent="0.2">
      <c r="A10" s="26">
        <v>52</v>
      </c>
      <c r="B10" s="26">
        <v>0</v>
      </c>
      <c r="C10" s="26">
        <v>1</v>
      </c>
      <c r="D10" s="26">
        <v>12</v>
      </c>
      <c r="E10" s="27" t="s">
        <v>15</v>
      </c>
      <c r="F10" s="27" t="s">
        <v>32</v>
      </c>
      <c r="G10" s="25" t="s">
        <v>89</v>
      </c>
      <c r="H10" s="25"/>
      <c r="I10" s="25"/>
      <c r="J10" s="25"/>
      <c r="K10" s="44">
        <v>400</v>
      </c>
      <c r="L10" s="44">
        <v>400</v>
      </c>
      <c r="M10" s="41">
        <v>100</v>
      </c>
      <c r="N10" s="34"/>
      <c r="O10" s="34"/>
    </row>
    <row r="11" spans="1:15" ht="25.5" outlineLevel="2" x14ac:dyDescent="0.2">
      <c r="A11" s="26">
        <v>52</v>
      </c>
      <c r="B11" s="26">
        <v>0</v>
      </c>
      <c r="C11" s="26">
        <v>1</v>
      </c>
      <c r="D11" s="26">
        <v>13</v>
      </c>
      <c r="E11" s="31" t="s">
        <v>63</v>
      </c>
      <c r="F11" s="31" t="s">
        <v>81</v>
      </c>
      <c r="G11" s="25" t="s">
        <v>64</v>
      </c>
      <c r="H11" s="25"/>
      <c r="I11" s="25"/>
      <c r="J11" s="25"/>
      <c r="K11" s="44">
        <v>400</v>
      </c>
      <c r="L11" s="44">
        <v>400</v>
      </c>
      <c r="M11" s="41">
        <v>100</v>
      </c>
      <c r="N11" s="34"/>
      <c r="O11" s="34"/>
    </row>
    <row r="12" spans="1:15" ht="38.25" outlineLevel="2" x14ac:dyDescent="0.2">
      <c r="A12" s="26">
        <v>52</v>
      </c>
      <c r="B12" s="26">
        <v>0</v>
      </c>
      <c r="C12" s="26">
        <v>1</v>
      </c>
      <c r="D12" s="26">
        <v>22</v>
      </c>
      <c r="E12" s="31" t="s">
        <v>82</v>
      </c>
      <c r="F12" s="31" t="s">
        <v>81</v>
      </c>
      <c r="G12" s="25" t="s">
        <v>83</v>
      </c>
      <c r="H12" s="25"/>
      <c r="I12" s="25"/>
      <c r="J12" s="25"/>
      <c r="K12" s="44">
        <v>278.8</v>
      </c>
      <c r="L12" s="44">
        <v>278.8</v>
      </c>
      <c r="M12" s="41">
        <v>100</v>
      </c>
      <c r="N12" s="34"/>
      <c r="O12" s="34"/>
    </row>
    <row r="13" spans="1:15" ht="38.25" outlineLevel="2" x14ac:dyDescent="0.2">
      <c r="A13" s="26">
        <v>52</v>
      </c>
      <c r="B13" s="26">
        <v>0</v>
      </c>
      <c r="C13" s="26">
        <v>1</v>
      </c>
      <c r="D13" s="26">
        <v>23</v>
      </c>
      <c r="E13" s="27" t="s">
        <v>16</v>
      </c>
      <c r="F13" s="27" t="s">
        <v>32</v>
      </c>
      <c r="G13" s="25" t="s">
        <v>62</v>
      </c>
      <c r="H13" s="25"/>
      <c r="I13" s="25"/>
      <c r="J13" s="25"/>
      <c r="K13" s="41">
        <v>99</v>
      </c>
      <c r="L13" s="41">
        <v>99</v>
      </c>
      <c r="M13" s="41">
        <v>100</v>
      </c>
      <c r="N13" s="34"/>
      <c r="O13" s="34"/>
    </row>
    <row r="14" spans="1:15" ht="89.25" outlineLevel="2" x14ac:dyDescent="0.2">
      <c r="A14" s="26">
        <v>52</v>
      </c>
      <c r="B14" s="26">
        <v>0</v>
      </c>
      <c r="C14" s="26">
        <v>1</v>
      </c>
      <c r="D14" s="26">
        <v>30</v>
      </c>
      <c r="E14" s="27" t="s">
        <v>102</v>
      </c>
      <c r="F14" s="27" t="s">
        <v>31</v>
      </c>
      <c r="G14" s="25" t="s">
        <v>84</v>
      </c>
      <c r="H14" s="25"/>
      <c r="I14" s="25"/>
      <c r="J14" s="25"/>
      <c r="K14" s="44">
        <v>62.04</v>
      </c>
      <c r="L14" s="44">
        <v>62.04</v>
      </c>
      <c r="M14" s="41">
        <v>100</v>
      </c>
      <c r="N14" s="34"/>
      <c r="O14" s="34"/>
    </row>
    <row r="15" spans="1:15" ht="38.25" outlineLevel="2" x14ac:dyDescent="0.2">
      <c r="A15" s="26">
        <v>52</v>
      </c>
      <c r="B15" s="26">
        <v>0</v>
      </c>
      <c r="C15" s="26">
        <v>1</v>
      </c>
      <c r="D15" s="26">
        <v>34</v>
      </c>
      <c r="E15" s="31" t="s">
        <v>103</v>
      </c>
      <c r="F15" s="31" t="s">
        <v>81</v>
      </c>
      <c r="G15" s="25" t="s">
        <v>90</v>
      </c>
      <c r="H15" s="25"/>
      <c r="I15" s="25"/>
      <c r="J15" s="25"/>
      <c r="K15" s="44">
        <v>750</v>
      </c>
      <c r="L15" s="44">
        <v>599</v>
      </c>
      <c r="M15" s="41">
        <f>L15/K15*100</f>
        <v>79.86666666666666</v>
      </c>
      <c r="N15" s="34"/>
      <c r="O15" s="34"/>
    </row>
    <row r="16" spans="1:15" ht="38.25" outlineLevel="2" x14ac:dyDescent="0.2">
      <c r="A16" s="26">
        <v>52</v>
      </c>
      <c r="B16" s="26">
        <v>0</v>
      </c>
      <c r="C16" s="26">
        <v>1</v>
      </c>
      <c r="D16" s="26">
        <v>120</v>
      </c>
      <c r="E16" s="31" t="s">
        <v>104</v>
      </c>
      <c r="F16" s="31" t="s">
        <v>81</v>
      </c>
      <c r="G16" s="25" t="s">
        <v>85</v>
      </c>
      <c r="H16" s="25"/>
      <c r="I16" s="25"/>
      <c r="J16" s="25"/>
      <c r="K16" s="44">
        <v>16937.400000000001</v>
      </c>
      <c r="L16" s="44">
        <v>16937.400000000001</v>
      </c>
      <c r="M16" s="41">
        <v>100</v>
      </c>
      <c r="N16" s="34"/>
      <c r="O16" s="34"/>
    </row>
    <row r="17" spans="1:15" ht="38.25" outlineLevel="2" x14ac:dyDescent="0.2">
      <c r="A17" s="26">
        <v>52</v>
      </c>
      <c r="B17" s="26">
        <v>0</v>
      </c>
      <c r="C17" s="26">
        <v>1</v>
      </c>
      <c r="D17" s="26">
        <v>930</v>
      </c>
      <c r="E17" s="27" t="s">
        <v>73</v>
      </c>
      <c r="F17" s="27" t="s">
        <v>65</v>
      </c>
      <c r="G17" s="25" t="s">
        <v>74</v>
      </c>
      <c r="H17" s="25"/>
      <c r="I17" s="25"/>
      <c r="J17" s="25"/>
      <c r="K17" s="41">
        <v>10412.950000000001</v>
      </c>
      <c r="L17" s="41">
        <v>0</v>
      </c>
      <c r="M17" s="41">
        <v>0</v>
      </c>
      <c r="N17" s="34"/>
      <c r="O17" s="34"/>
    </row>
    <row r="18" spans="1:15" ht="38.25" outlineLevel="2" x14ac:dyDescent="0.2">
      <c r="A18" s="26">
        <v>52</v>
      </c>
      <c r="B18" s="26">
        <v>0</v>
      </c>
      <c r="C18" s="26">
        <v>1</v>
      </c>
      <c r="D18" s="26">
        <v>120</v>
      </c>
      <c r="E18" s="31" t="s">
        <v>86</v>
      </c>
      <c r="F18" s="31" t="s">
        <v>65</v>
      </c>
      <c r="G18" s="25" t="s">
        <v>87</v>
      </c>
      <c r="H18" s="25"/>
      <c r="I18" s="25"/>
      <c r="J18" s="25"/>
      <c r="K18" s="41">
        <v>16326</v>
      </c>
      <c r="L18" s="41">
        <v>15200.26</v>
      </c>
      <c r="M18" s="41">
        <f>L18/K18*100</f>
        <v>93.104618400098005</v>
      </c>
      <c r="N18" s="34"/>
      <c r="O18" s="34"/>
    </row>
    <row r="19" spans="1:15" s="33" customFormat="1" ht="25.5" outlineLevel="1" x14ac:dyDescent="0.2">
      <c r="A19" s="28">
        <v>82</v>
      </c>
      <c r="B19" s="28">
        <v>0</v>
      </c>
      <c r="C19" s="28">
        <v>2</v>
      </c>
      <c r="D19" s="28"/>
      <c r="E19" s="29" t="s">
        <v>6</v>
      </c>
      <c r="F19" s="29"/>
      <c r="G19" s="30" t="s">
        <v>66</v>
      </c>
      <c r="H19" s="30"/>
      <c r="I19" s="30"/>
      <c r="J19" s="30"/>
      <c r="K19" s="42">
        <f>SUM(K20:K21)</f>
        <v>821.77</v>
      </c>
      <c r="L19" s="42">
        <f>SUM(L20:L21)</f>
        <v>821.77</v>
      </c>
      <c r="M19" s="43">
        <v>100</v>
      </c>
      <c r="N19" s="37"/>
      <c r="O19" s="37"/>
    </row>
    <row r="20" spans="1:15" ht="38.25" outlineLevel="2" x14ac:dyDescent="0.2">
      <c r="A20" s="26">
        <v>52</v>
      </c>
      <c r="B20" s="26">
        <v>0</v>
      </c>
      <c r="C20" s="26">
        <v>2</v>
      </c>
      <c r="D20" s="26">
        <v>2</v>
      </c>
      <c r="E20" s="27" t="s">
        <v>27</v>
      </c>
      <c r="F20" s="63" t="s">
        <v>32</v>
      </c>
      <c r="G20" s="25" t="s">
        <v>67</v>
      </c>
      <c r="H20" s="25"/>
      <c r="I20" s="25"/>
      <c r="J20" s="25"/>
      <c r="K20" s="44">
        <v>100</v>
      </c>
      <c r="L20" s="44">
        <v>100</v>
      </c>
      <c r="M20" s="41">
        <v>100</v>
      </c>
      <c r="N20" s="34"/>
      <c r="O20" s="34"/>
    </row>
    <row r="21" spans="1:15" ht="51" outlineLevel="2" x14ac:dyDescent="0.2">
      <c r="A21" s="26">
        <v>52</v>
      </c>
      <c r="B21" s="26">
        <v>0</v>
      </c>
      <c r="C21" s="26">
        <v>2</v>
      </c>
      <c r="D21" s="26">
        <v>200</v>
      </c>
      <c r="E21" s="27" t="s">
        <v>28</v>
      </c>
      <c r="F21" s="64"/>
      <c r="G21" s="25" t="s">
        <v>68</v>
      </c>
      <c r="H21" s="25"/>
      <c r="I21" s="25"/>
      <c r="J21" s="25"/>
      <c r="K21" s="41">
        <v>721.77</v>
      </c>
      <c r="L21" s="41">
        <v>721.77</v>
      </c>
      <c r="M21" s="41">
        <v>100</v>
      </c>
      <c r="N21" s="34"/>
      <c r="O21" s="34"/>
    </row>
    <row r="22" spans="1:15" s="33" customFormat="1" ht="25.5" customHeight="1" outlineLevel="1" x14ac:dyDescent="0.2">
      <c r="A22" s="28">
        <v>52</v>
      </c>
      <c r="B22" s="28">
        <v>0</v>
      </c>
      <c r="C22" s="28">
        <v>3</v>
      </c>
      <c r="D22" s="28"/>
      <c r="E22" s="29" t="s">
        <v>7</v>
      </c>
      <c r="F22" s="29" t="s">
        <v>32</v>
      </c>
      <c r="G22" s="30" t="s">
        <v>8</v>
      </c>
      <c r="H22" s="30"/>
      <c r="I22" s="30"/>
      <c r="J22" s="30"/>
      <c r="K22" s="42">
        <f>SUM(K23:K33)</f>
        <v>19463.509999999998</v>
      </c>
      <c r="L22" s="42">
        <f>SUM(L23:L33)</f>
        <v>19355.710000000003</v>
      </c>
      <c r="M22" s="43">
        <f>L22/K22*100</f>
        <v>99.446143064637383</v>
      </c>
      <c r="N22" s="37"/>
      <c r="O22" s="37"/>
    </row>
    <row r="23" spans="1:15" s="33" customFormat="1" ht="25.5" customHeight="1" outlineLevel="1" x14ac:dyDescent="0.2">
      <c r="A23" s="26">
        <v>52</v>
      </c>
      <c r="B23" s="26">
        <v>0</v>
      </c>
      <c r="C23" s="26">
        <v>3</v>
      </c>
      <c r="D23" s="26">
        <v>4</v>
      </c>
      <c r="E23" s="58" t="s">
        <v>116</v>
      </c>
      <c r="F23" s="58" t="s">
        <v>32</v>
      </c>
      <c r="G23" s="59" t="s">
        <v>114</v>
      </c>
      <c r="H23" s="30"/>
      <c r="I23" s="30"/>
      <c r="J23" s="30"/>
      <c r="K23" s="44">
        <v>114.87</v>
      </c>
      <c r="L23" s="44">
        <v>9.52</v>
      </c>
      <c r="M23" s="41">
        <f>L23/K23*100</f>
        <v>8.2876294942108473</v>
      </c>
      <c r="N23" s="37"/>
      <c r="O23" s="37"/>
    </row>
    <row r="24" spans="1:15" s="33" customFormat="1" ht="25.5" customHeight="1" outlineLevel="1" x14ac:dyDescent="0.2">
      <c r="A24" s="26">
        <v>52</v>
      </c>
      <c r="B24" s="26">
        <v>0</v>
      </c>
      <c r="C24" s="26">
        <v>3</v>
      </c>
      <c r="D24" s="26">
        <v>5</v>
      </c>
      <c r="E24" s="58" t="s">
        <v>117</v>
      </c>
      <c r="F24" s="58" t="s">
        <v>32</v>
      </c>
      <c r="G24" s="59" t="s">
        <v>105</v>
      </c>
      <c r="H24" s="30"/>
      <c r="I24" s="30"/>
      <c r="J24" s="30"/>
      <c r="K24" s="44">
        <v>1654.93</v>
      </c>
      <c r="L24" s="44">
        <v>1653.4</v>
      </c>
      <c r="M24" s="41">
        <f>L24/K24*100</f>
        <v>99.907548959774743</v>
      </c>
      <c r="N24" s="37"/>
      <c r="O24" s="37"/>
    </row>
    <row r="25" spans="1:15" s="33" customFormat="1" ht="25.5" customHeight="1" outlineLevel="1" x14ac:dyDescent="0.2">
      <c r="A25" s="26">
        <v>52</v>
      </c>
      <c r="B25" s="26">
        <v>0</v>
      </c>
      <c r="C25" s="26">
        <v>3</v>
      </c>
      <c r="D25" s="26">
        <v>6</v>
      </c>
      <c r="E25" s="58" t="s">
        <v>118</v>
      </c>
      <c r="F25" s="58" t="s">
        <v>32</v>
      </c>
      <c r="G25" s="59" t="s">
        <v>106</v>
      </c>
      <c r="H25" s="30"/>
      <c r="I25" s="30"/>
      <c r="J25" s="30"/>
      <c r="K25" s="44">
        <v>3585.86</v>
      </c>
      <c r="L25" s="44">
        <v>3585.86</v>
      </c>
      <c r="M25" s="41">
        <f>L25/K25*100</f>
        <v>100</v>
      </c>
      <c r="N25" s="37"/>
      <c r="O25" s="37"/>
    </row>
    <row r="26" spans="1:15" s="33" customFormat="1" ht="25.5" customHeight="1" outlineLevel="1" x14ac:dyDescent="0.2">
      <c r="A26" s="26">
        <v>52</v>
      </c>
      <c r="B26" s="26">
        <v>0</v>
      </c>
      <c r="C26" s="26">
        <v>3</v>
      </c>
      <c r="D26" s="26">
        <v>7</v>
      </c>
      <c r="E26" s="58" t="s">
        <v>119</v>
      </c>
      <c r="F26" s="58" t="s">
        <v>32</v>
      </c>
      <c r="G26" s="59" t="s">
        <v>107</v>
      </c>
      <c r="H26" s="30"/>
      <c r="I26" s="30"/>
      <c r="J26" s="30"/>
      <c r="K26" s="44">
        <v>672.92</v>
      </c>
      <c r="L26" s="44">
        <v>672.92</v>
      </c>
      <c r="M26" s="41">
        <v>100</v>
      </c>
      <c r="N26" s="37"/>
      <c r="O26" s="37"/>
    </row>
    <row r="27" spans="1:15" s="33" customFormat="1" ht="25.5" customHeight="1" outlineLevel="1" x14ac:dyDescent="0.2">
      <c r="A27" s="26">
        <v>52</v>
      </c>
      <c r="B27" s="26">
        <v>0</v>
      </c>
      <c r="C27" s="26">
        <v>3</v>
      </c>
      <c r="D27" s="26">
        <v>8</v>
      </c>
      <c r="E27" s="58" t="s">
        <v>120</v>
      </c>
      <c r="F27" s="58" t="s">
        <v>32</v>
      </c>
      <c r="G27" s="59" t="s">
        <v>108</v>
      </c>
      <c r="H27" s="30"/>
      <c r="I27" s="30"/>
      <c r="J27" s="30"/>
      <c r="K27" s="44">
        <v>2482.04</v>
      </c>
      <c r="L27" s="44">
        <v>2481.52</v>
      </c>
      <c r="M27" s="41">
        <f>L27/K27*100</f>
        <v>99.979049491547272</v>
      </c>
      <c r="N27" s="37"/>
      <c r="O27" s="37"/>
    </row>
    <row r="28" spans="1:15" s="33" customFormat="1" ht="25.5" customHeight="1" outlineLevel="1" x14ac:dyDescent="0.2">
      <c r="A28" s="26">
        <v>52</v>
      </c>
      <c r="B28" s="26">
        <v>0</v>
      </c>
      <c r="C28" s="26">
        <v>3</v>
      </c>
      <c r="D28" s="26">
        <v>9</v>
      </c>
      <c r="E28" s="58" t="s">
        <v>121</v>
      </c>
      <c r="F28" s="58" t="s">
        <v>32</v>
      </c>
      <c r="G28" s="59" t="s">
        <v>109</v>
      </c>
      <c r="H28" s="30"/>
      <c r="I28" s="30"/>
      <c r="J28" s="30"/>
      <c r="K28" s="44">
        <v>114.4</v>
      </c>
      <c r="L28" s="44">
        <v>114</v>
      </c>
      <c r="M28" s="41">
        <v>100</v>
      </c>
      <c r="N28" s="37"/>
      <c r="O28" s="37"/>
    </row>
    <row r="29" spans="1:15" s="33" customFormat="1" ht="25.5" customHeight="1" outlineLevel="1" x14ac:dyDescent="0.2">
      <c r="A29" s="26">
        <v>52</v>
      </c>
      <c r="B29" s="26">
        <v>0</v>
      </c>
      <c r="C29" s="26">
        <v>3</v>
      </c>
      <c r="D29" s="26">
        <v>12</v>
      </c>
      <c r="E29" s="58" t="s">
        <v>122</v>
      </c>
      <c r="F29" s="58" t="s">
        <v>32</v>
      </c>
      <c r="G29" s="59" t="s">
        <v>115</v>
      </c>
      <c r="H29" s="30"/>
      <c r="I29" s="30"/>
      <c r="J29" s="30"/>
      <c r="K29" s="44">
        <v>65.25</v>
      </c>
      <c r="L29" s="44">
        <v>65.25</v>
      </c>
      <c r="M29" s="41">
        <v>100</v>
      </c>
      <c r="N29" s="37"/>
      <c r="O29" s="37"/>
    </row>
    <row r="30" spans="1:15" s="33" customFormat="1" ht="25.5" customHeight="1" outlineLevel="1" x14ac:dyDescent="0.2">
      <c r="A30" s="26">
        <v>52</v>
      </c>
      <c r="B30" s="26">
        <v>0</v>
      </c>
      <c r="C30" s="26">
        <v>3</v>
      </c>
      <c r="D30" s="26">
        <v>13</v>
      </c>
      <c r="E30" s="58" t="s">
        <v>123</v>
      </c>
      <c r="F30" s="58" t="s">
        <v>32</v>
      </c>
      <c r="G30" s="59" t="s">
        <v>110</v>
      </c>
      <c r="H30" s="30"/>
      <c r="I30" s="30"/>
      <c r="J30" s="30"/>
      <c r="K30" s="44">
        <v>203.04</v>
      </c>
      <c r="L30" s="44">
        <v>203.04</v>
      </c>
      <c r="M30" s="41">
        <v>100</v>
      </c>
      <c r="N30" s="37"/>
      <c r="O30" s="37"/>
    </row>
    <row r="31" spans="1:15" s="33" customFormat="1" ht="25.5" customHeight="1" outlineLevel="1" x14ac:dyDescent="0.2">
      <c r="A31" s="26">
        <v>52</v>
      </c>
      <c r="B31" s="26">
        <v>0</v>
      </c>
      <c r="C31" s="26">
        <v>3</v>
      </c>
      <c r="D31" s="26">
        <v>610</v>
      </c>
      <c r="E31" s="58" t="s">
        <v>124</v>
      </c>
      <c r="F31" s="58" t="s">
        <v>32</v>
      </c>
      <c r="G31" s="59" t="s">
        <v>111</v>
      </c>
      <c r="H31" s="30"/>
      <c r="I31" s="30"/>
      <c r="J31" s="30"/>
      <c r="K31" s="44">
        <v>7200</v>
      </c>
      <c r="L31" s="44">
        <v>7200</v>
      </c>
      <c r="M31" s="41">
        <v>100</v>
      </c>
      <c r="N31" s="37"/>
      <c r="O31" s="37"/>
    </row>
    <row r="32" spans="1:15" s="33" customFormat="1" ht="25.5" customHeight="1" outlineLevel="1" x14ac:dyDescent="0.2">
      <c r="A32" s="26">
        <v>52</v>
      </c>
      <c r="B32" s="26">
        <v>0</v>
      </c>
      <c r="C32" s="26">
        <v>3</v>
      </c>
      <c r="D32" s="26">
        <v>102</v>
      </c>
      <c r="E32" s="58" t="s">
        <v>125</v>
      </c>
      <c r="F32" s="58" t="s">
        <v>32</v>
      </c>
      <c r="G32" s="59" t="s">
        <v>112</v>
      </c>
      <c r="H32" s="30"/>
      <c r="I32" s="30"/>
      <c r="J32" s="30"/>
      <c r="K32" s="44">
        <v>959.99</v>
      </c>
      <c r="L32" s="44">
        <v>959.99</v>
      </c>
      <c r="M32" s="41">
        <v>100</v>
      </c>
      <c r="N32" s="37"/>
      <c r="O32" s="37"/>
    </row>
    <row r="33" spans="1:15" s="33" customFormat="1" ht="25.5" customHeight="1" outlineLevel="1" x14ac:dyDescent="0.2">
      <c r="A33" s="26">
        <v>52</v>
      </c>
      <c r="B33" s="26">
        <v>0</v>
      </c>
      <c r="C33" s="26">
        <v>3</v>
      </c>
      <c r="D33" s="26">
        <v>110</v>
      </c>
      <c r="E33" s="58" t="s">
        <v>126</v>
      </c>
      <c r="F33" s="58" t="s">
        <v>32</v>
      </c>
      <c r="G33" s="59" t="s">
        <v>113</v>
      </c>
      <c r="H33" s="30"/>
      <c r="I33" s="30"/>
      <c r="J33" s="30"/>
      <c r="K33" s="44">
        <v>2410.21</v>
      </c>
      <c r="L33" s="44">
        <v>2410.21</v>
      </c>
      <c r="M33" s="41">
        <v>100</v>
      </c>
      <c r="N33" s="37"/>
      <c r="O33" s="37"/>
    </row>
    <row r="34" spans="1:15" s="33" customFormat="1" ht="25.5" outlineLevel="1" x14ac:dyDescent="0.2">
      <c r="A34" s="28">
        <v>52</v>
      </c>
      <c r="B34" s="28">
        <v>0</v>
      </c>
      <c r="C34" s="28">
        <v>4</v>
      </c>
      <c r="D34" s="28"/>
      <c r="E34" s="29" t="s">
        <v>9</v>
      </c>
      <c r="F34" s="29"/>
      <c r="G34" s="30" t="s">
        <v>10</v>
      </c>
      <c r="H34" s="30"/>
      <c r="I34" s="30"/>
      <c r="J34" s="30"/>
      <c r="K34" s="42">
        <f>SUM(K35:K37)</f>
        <v>926.9</v>
      </c>
      <c r="L34" s="42">
        <f>L35+L36+L37</f>
        <v>925.3</v>
      </c>
      <c r="M34" s="43">
        <f>L34/K34*100</f>
        <v>99.82738159456251</v>
      </c>
      <c r="N34" s="37"/>
      <c r="O34" s="37"/>
    </row>
    <row r="35" spans="1:15" ht="38.25" outlineLevel="1" x14ac:dyDescent="0.2">
      <c r="A35" s="26">
        <v>52</v>
      </c>
      <c r="B35" s="26">
        <v>0</v>
      </c>
      <c r="C35" s="26">
        <v>4</v>
      </c>
      <c r="D35" s="26">
        <v>2</v>
      </c>
      <c r="E35" s="27" t="s">
        <v>69</v>
      </c>
      <c r="F35" s="27" t="s">
        <v>32</v>
      </c>
      <c r="G35" s="25" t="s">
        <v>72</v>
      </c>
      <c r="H35" s="25"/>
      <c r="I35" s="25"/>
      <c r="J35" s="25"/>
      <c r="K35" s="44">
        <v>590</v>
      </c>
      <c r="L35" s="44">
        <v>590</v>
      </c>
      <c r="M35" s="41">
        <v>100</v>
      </c>
      <c r="N35" s="34"/>
      <c r="O35" s="34"/>
    </row>
    <row r="36" spans="1:15" ht="25.5" outlineLevel="2" x14ac:dyDescent="0.2">
      <c r="A36" s="26">
        <v>52</v>
      </c>
      <c r="B36" s="26">
        <v>0</v>
      </c>
      <c r="C36" s="26">
        <v>4</v>
      </c>
      <c r="D36" s="26">
        <v>160</v>
      </c>
      <c r="E36" s="27" t="s">
        <v>29</v>
      </c>
      <c r="F36" s="63" t="s">
        <v>32</v>
      </c>
      <c r="G36" s="25" t="s">
        <v>70</v>
      </c>
      <c r="H36" s="25"/>
      <c r="I36" s="25"/>
      <c r="J36" s="25"/>
      <c r="K36" s="44">
        <v>281.5</v>
      </c>
      <c r="L36" s="44">
        <v>279.89999999999998</v>
      </c>
      <c r="M36" s="41">
        <f>L36/K36*100</f>
        <v>99.431616341030178</v>
      </c>
      <c r="N36" s="34"/>
      <c r="O36" s="34"/>
    </row>
    <row r="37" spans="1:15" ht="25.5" outlineLevel="2" x14ac:dyDescent="0.2">
      <c r="A37" s="26">
        <v>52</v>
      </c>
      <c r="B37" s="26">
        <v>0</v>
      </c>
      <c r="C37" s="26">
        <v>4</v>
      </c>
      <c r="D37" s="26">
        <v>170</v>
      </c>
      <c r="E37" s="27" t="s">
        <v>30</v>
      </c>
      <c r="F37" s="64"/>
      <c r="G37" s="25" t="s">
        <v>71</v>
      </c>
      <c r="H37" s="25"/>
      <c r="I37" s="25"/>
      <c r="J37" s="25"/>
      <c r="K37" s="44">
        <v>55.4</v>
      </c>
      <c r="L37" s="44">
        <v>55.4</v>
      </c>
      <c r="M37" s="41">
        <f>L37/K37*100</f>
        <v>100</v>
      </c>
      <c r="N37" s="34"/>
      <c r="O37" s="34"/>
    </row>
    <row r="38" spans="1:15" s="33" customFormat="1" ht="12.75" customHeight="1" x14ac:dyDescent="0.2">
      <c r="A38" s="28">
        <v>52</v>
      </c>
      <c r="B38" s="28">
        <v>0</v>
      </c>
      <c r="C38" s="28">
        <v>5</v>
      </c>
      <c r="D38" s="28"/>
      <c r="E38" s="28" t="s">
        <v>91</v>
      </c>
      <c r="F38" s="28"/>
      <c r="G38" s="28"/>
      <c r="H38" s="28"/>
      <c r="I38" s="28"/>
      <c r="J38" s="28"/>
      <c r="K38" s="89">
        <f>SUM(K39:K43)</f>
        <v>12068.29</v>
      </c>
      <c r="L38" s="89">
        <f>SUM(L39:L43)</f>
        <v>4717.5200000000004</v>
      </c>
      <c r="M38" s="89">
        <f>L38/K38*100</f>
        <v>39.090210792084051</v>
      </c>
    </row>
    <row r="39" spans="1:15" ht="38.25" customHeight="1" x14ac:dyDescent="0.2">
      <c r="A39" s="26">
        <v>52</v>
      </c>
      <c r="B39" s="26">
        <v>0</v>
      </c>
      <c r="C39" s="26">
        <v>5</v>
      </c>
      <c r="D39" s="26">
        <v>1</v>
      </c>
      <c r="E39" s="88" t="s">
        <v>92</v>
      </c>
      <c r="F39" s="58" t="s">
        <v>32</v>
      </c>
      <c r="G39" s="26" t="s">
        <v>97</v>
      </c>
      <c r="H39" s="26"/>
      <c r="I39" s="26"/>
      <c r="J39" s="26"/>
      <c r="K39" s="87">
        <v>487.44</v>
      </c>
      <c r="L39" s="87">
        <v>487.44</v>
      </c>
      <c r="M39" s="87">
        <v>100</v>
      </c>
    </row>
    <row r="40" spans="1:15" ht="41.25" customHeight="1" x14ac:dyDescent="0.2">
      <c r="A40" s="26">
        <v>52</v>
      </c>
      <c r="B40" s="26">
        <v>0</v>
      </c>
      <c r="C40" s="26">
        <v>5</v>
      </c>
      <c r="D40" s="26">
        <v>2</v>
      </c>
      <c r="E40" s="88" t="s">
        <v>93</v>
      </c>
      <c r="F40" s="58" t="s">
        <v>32</v>
      </c>
      <c r="G40" s="26" t="s">
        <v>98</v>
      </c>
      <c r="H40" s="26"/>
      <c r="I40" s="26"/>
      <c r="J40" s="26"/>
      <c r="K40" s="87">
        <v>159.85</v>
      </c>
      <c r="L40" s="87">
        <v>159.85</v>
      </c>
      <c r="M40" s="87">
        <v>100</v>
      </c>
    </row>
    <row r="41" spans="1:15" ht="48.75" customHeight="1" x14ac:dyDescent="0.2">
      <c r="A41" s="26">
        <v>52</v>
      </c>
      <c r="B41" s="26">
        <v>0</v>
      </c>
      <c r="C41" s="26">
        <v>5</v>
      </c>
      <c r="D41" s="26">
        <v>3</v>
      </c>
      <c r="E41" s="88" t="s">
        <v>94</v>
      </c>
      <c r="F41" s="58" t="s">
        <v>32</v>
      </c>
      <c r="G41" s="26" t="s">
        <v>99</v>
      </c>
      <c r="H41" s="26"/>
      <c r="I41" s="26"/>
      <c r="J41" s="26"/>
      <c r="K41" s="87">
        <v>2500</v>
      </c>
      <c r="L41" s="87">
        <v>328.49</v>
      </c>
      <c r="M41" s="87">
        <f>L41/K41*100</f>
        <v>13.139600000000002</v>
      </c>
    </row>
    <row r="42" spans="1:15" ht="149.25" customHeight="1" x14ac:dyDescent="0.2">
      <c r="A42" s="26">
        <v>52</v>
      </c>
      <c r="B42" s="26">
        <v>0</v>
      </c>
      <c r="C42" s="26">
        <v>5</v>
      </c>
      <c r="D42" s="26">
        <v>4</v>
      </c>
      <c r="E42" s="88" t="s">
        <v>95</v>
      </c>
      <c r="F42" s="58" t="s">
        <v>32</v>
      </c>
      <c r="G42" s="26" t="s">
        <v>100</v>
      </c>
      <c r="H42" s="26"/>
      <c r="I42" s="26"/>
      <c r="J42" s="26"/>
      <c r="K42" s="87">
        <v>1000</v>
      </c>
      <c r="L42" s="87">
        <v>189.67</v>
      </c>
      <c r="M42" s="87">
        <f>L42/K42*100</f>
        <v>18.966999999999999</v>
      </c>
    </row>
    <row r="43" spans="1:15" ht="55.5" customHeight="1" x14ac:dyDescent="0.2">
      <c r="A43" s="26">
        <v>52</v>
      </c>
      <c r="B43" s="26">
        <v>0</v>
      </c>
      <c r="C43" s="26">
        <v>5</v>
      </c>
      <c r="D43" s="26">
        <v>5</v>
      </c>
      <c r="E43" s="88" t="s">
        <v>96</v>
      </c>
      <c r="F43" s="58" t="s">
        <v>32</v>
      </c>
      <c r="G43" s="26" t="s">
        <v>101</v>
      </c>
      <c r="H43" s="26"/>
      <c r="I43" s="26"/>
      <c r="J43" s="26"/>
      <c r="K43" s="87">
        <v>7921</v>
      </c>
      <c r="L43" s="87">
        <v>3552.07</v>
      </c>
      <c r="M43" s="87">
        <f>L43/K43*100</f>
        <v>44.84370660270168</v>
      </c>
    </row>
  </sheetData>
  <mergeCells count="7">
    <mergeCell ref="F36:F37"/>
    <mergeCell ref="F20:F21"/>
    <mergeCell ref="B1:L1"/>
    <mergeCell ref="A2:D2"/>
    <mergeCell ref="G2:J2"/>
    <mergeCell ref="E2:E3"/>
    <mergeCell ref="F2:F3"/>
  </mergeCells>
  <pageMargins left="0.55118110236220474" right="0.55118110236220474" top="0.39370078740157483" bottom="0.39370078740157483" header="0.31496062992125984" footer="0.31496062992125984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activeCell="C5" sqref="C5:C9"/>
    </sheetView>
  </sheetViews>
  <sheetFormatPr defaultRowHeight="15" x14ac:dyDescent="0.2"/>
  <cols>
    <col min="1" max="2" width="9.140625" style="46"/>
    <col min="3" max="3" width="22.7109375" style="46" customWidth="1"/>
    <col min="4" max="4" width="17.5703125" style="46" customWidth="1"/>
    <col min="5" max="5" width="15.5703125" style="46" customWidth="1"/>
    <col min="6" max="6" width="18.140625" style="46" customWidth="1"/>
    <col min="7" max="7" width="14.7109375" style="47" customWidth="1"/>
    <col min="8" max="16384" width="9.140625" style="46"/>
  </cols>
  <sheetData>
    <row r="1" spans="1:7" ht="48.75" customHeight="1" x14ac:dyDescent="0.2">
      <c r="A1" s="75" t="s">
        <v>128</v>
      </c>
      <c r="B1" s="75"/>
      <c r="C1" s="75"/>
      <c r="D1" s="75"/>
      <c r="E1" s="75"/>
      <c r="F1" s="75"/>
      <c r="G1" s="75"/>
    </row>
    <row r="3" spans="1:7" x14ac:dyDescent="0.2">
      <c r="A3" s="76" t="s">
        <v>19</v>
      </c>
      <c r="B3" s="77"/>
      <c r="C3" s="72" t="s">
        <v>33</v>
      </c>
      <c r="D3" s="72" t="s">
        <v>34</v>
      </c>
      <c r="E3" s="80" t="s">
        <v>35</v>
      </c>
      <c r="F3" s="81"/>
      <c r="G3" s="82" t="s">
        <v>36</v>
      </c>
    </row>
    <row r="4" spans="1:7" ht="28.5" x14ac:dyDescent="0.2">
      <c r="A4" s="78"/>
      <c r="B4" s="79"/>
      <c r="C4" s="71"/>
      <c r="D4" s="71"/>
      <c r="E4" s="48" t="s">
        <v>37</v>
      </c>
      <c r="F4" s="48" t="s">
        <v>38</v>
      </c>
      <c r="G4" s="83"/>
    </row>
    <row r="5" spans="1:7" x14ac:dyDescent="0.2">
      <c r="A5" s="69">
        <v>52</v>
      </c>
      <c r="B5" s="69"/>
      <c r="C5" s="72" t="s">
        <v>129</v>
      </c>
      <c r="D5" s="48" t="s">
        <v>39</v>
      </c>
      <c r="E5" s="49">
        <f>SUM(E7:E8)</f>
        <v>82923.570000000007</v>
      </c>
      <c r="F5" s="49">
        <f>SUM(F7:F8)</f>
        <v>63470.110000000008</v>
      </c>
      <c r="G5" s="57">
        <f>F5/E5*100</f>
        <v>76.540493854762886</v>
      </c>
    </row>
    <row r="6" spans="1:7" x14ac:dyDescent="0.2">
      <c r="A6" s="70"/>
      <c r="B6" s="70"/>
      <c r="C6" s="73"/>
      <c r="D6" s="51" t="s">
        <v>40</v>
      </c>
      <c r="E6" s="49"/>
      <c r="F6" s="49"/>
      <c r="G6" s="50"/>
    </row>
    <row r="7" spans="1:7" ht="30" x14ac:dyDescent="0.2">
      <c r="A7" s="70"/>
      <c r="B7" s="70"/>
      <c r="C7" s="73"/>
      <c r="D7" s="52" t="s">
        <v>41</v>
      </c>
      <c r="E7" s="53">
        <f>E12+E17+E22+E27+E32</f>
        <v>81625.200000000012</v>
      </c>
      <c r="F7" s="53">
        <f>F12+F17+F22+F27+F32</f>
        <v>62182.340000000011</v>
      </c>
      <c r="G7" s="50">
        <f>F8/E8*100</f>
        <v>99.183591734251422</v>
      </c>
    </row>
    <row r="8" spans="1:7" ht="60" x14ac:dyDescent="0.2">
      <c r="A8" s="70"/>
      <c r="B8" s="70"/>
      <c r="C8" s="73"/>
      <c r="D8" s="52" t="s">
        <v>42</v>
      </c>
      <c r="E8" s="53">
        <f>E13+E18+E23+E28</f>
        <v>1298.3699999999999</v>
      </c>
      <c r="F8" s="53">
        <f>F13+F18+F23+F28</f>
        <v>1287.77</v>
      </c>
      <c r="G8" s="50">
        <f>F8/E8*100</f>
        <v>99.183591734251422</v>
      </c>
    </row>
    <row r="9" spans="1:7" ht="60" x14ac:dyDescent="0.2">
      <c r="A9" s="71"/>
      <c r="B9" s="71"/>
      <c r="C9" s="74"/>
      <c r="D9" s="51" t="s">
        <v>43</v>
      </c>
      <c r="E9" s="54"/>
      <c r="F9" s="54"/>
      <c r="G9" s="50"/>
    </row>
    <row r="10" spans="1:7" x14ac:dyDescent="0.2">
      <c r="A10" s="69">
        <v>52</v>
      </c>
      <c r="B10" s="69">
        <v>1</v>
      </c>
      <c r="C10" s="72" t="s">
        <v>5</v>
      </c>
      <c r="D10" s="48" t="s">
        <v>39</v>
      </c>
      <c r="E10" s="54">
        <f>SUM(E12:E13)</f>
        <v>49643.100000000006</v>
      </c>
      <c r="F10" s="54">
        <f>SUM(F12:F13)</f>
        <v>37649.810000000005</v>
      </c>
      <c r="G10" s="57">
        <f>F10/E10*100</f>
        <v>75.840972864305414</v>
      </c>
    </row>
    <row r="11" spans="1:7" x14ac:dyDescent="0.2">
      <c r="A11" s="70"/>
      <c r="B11" s="70"/>
      <c r="C11" s="70"/>
      <c r="D11" s="51" t="s">
        <v>40</v>
      </c>
      <c r="E11" s="55"/>
      <c r="F11" s="55"/>
      <c r="G11" s="50"/>
    </row>
    <row r="12" spans="1:7" ht="30" x14ac:dyDescent="0.2">
      <c r="A12" s="70"/>
      <c r="B12" s="70"/>
      <c r="C12" s="70"/>
      <c r="D12" s="52" t="s">
        <v>41</v>
      </c>
      <c r="E12" s="55">
        <f>'Форма 1.'!K5-'форма  2'!E13</f>
        <v>49608.100000000006</v>
      </c>
      <c r="F12" s="55">
        <f>'Форма 1.'!L5-'форма  2'!F13</f>
        <v>37625.310000000005</v>
      </c>
      <c r="G12" s="50">
        <f>F12/E12*100</f>
        <v>75.845093845561522</v>
      </c>
    </row>
    <row r="13" spans="1:7" ht="60" x14ac:dyDescent="0.2">
      <c r="A13" s="70"/>
      <c r="B13" s="70"/>
      <c r="C13" s="70"/>
      <c r="D13" s="52" t="s">
        <v>42</v>
      </c>
      <c r="E13" s="56">
        <v>35</v>
      </c>
      <c r="F13" s="56">
        <v>24.5</v>
      </c>
      <c r="G13" s="50">
        <f>F13/E13*100</f>
        <v>70</v>
      </c>
    </row>
    <row r="14" spans="1:7" ht="60" x14ac:dyDescent="0.2">
      <c r="A14" s="71"/>
      <c r="B14" s="71"/>
      <c r="C14" s="71"/>
      <c r="D14" s="51" t="s">
        <v>43</v>
      </c>
      <c r="E14" s="55"/>
      <c r="F14" s="55"/>
      <c r="G14" s="50"/>
    </row>
    <row r="15" spans="1:7" x14ac:dyDescent="0.2">
      <c r="A15" s="69">
        <v>52</v>
      </c>
      <c r="B15" s="69">
        <v>2</v>
      </c>
      <c r="C15" s="72" t="s">
        <v>6</v>
      </c>
      <c r="D15" s="48" t="s">
        <v>39</v>
      </c>
      <c r="E15" s="54">
        <f>SUM(E17:E18)</f>
        <v>821.77</v>
      </c>
      <c r="F15" s="54">
        <f>SUM(F17:F18)</f>
        <v>821.77</v>
      </c>
      <c r="G15" s="57">
        <v>100</v>
      </c>
    </row>
    <row r="16" spans="1:7" x14ac:dyDescent="0.2">
      <c r="A16" s="70"/>
      <c r="B16" s="70"/>
      <c r="C16" s="70"/>
      <c r="D16" s="51" t="s">
        <v>40</v>
      </c>
      <c r="E16" s="55"/>
      <c r="F16" s="55"/>
      <c r="G16" s="50"/>
    </row>
    <row r="17" spans="1:7" ht="30" x14ac:dyDescent="0.2">
      <c r="A17" s="70"/>
      <c r="B17" s="70"/>
      <c r="C17" s="70"/>
      <c r="D17" s="52" t="s">
        <v>41</v>
      </c>
      <c r="E17" s="55">
        <f>'Форма 1.'!K19-'форма  2'!E18</f>
        <v>100</v>
      </c>
      <c r="F17" s="55">
        <f>'Форма 1.'!L19-'форма  2'!F18</f>
        <v>100</v>
      </c>
      <c r="G17" s="50">
        <v>100</v>
      </c>
    </row>
    <row r="18" spans="1:7" ht="60" x14ac:dyDescent="0.2">
      <c r="A18" s="70"/>
      <c r="B18" s="70"/>
      <c r="C18" s="70"/>
      <c r="D18" s="52" t="s">
        <v>42</v>
      </c>
      <c r="E18" s="55">
        <v>721.77</v>
      </c>
      <c r="F18" s="55">
        <v>721.77</v>
      </c>
      <c r="G18" s="50">
        <v>100</v>
      </c>
    </row>
    <row r="19" spans="1:7" ht="60" x14ac:dyDescent="0.2">
      <c r="A19" s="71"/>
      <c r="B19" s="71"/>
      <c r="C19" s="71"/>
      <c r="D19" s="51" t="s">
        <v>43</v>
      </c>
      <c r="E19" s="56"/>
      <c r="F19" s="56"/>
      <c r="G19" s="50"/>
    </row>
    <row r="20" spans="1:7" x14ac:dyDescent="0.2">
      <c r="A20" s="69">
        <v>52</v>
      </c>
      <c r="B20" s="69">
        <v>3</v>
      </c>
      <c r="C20" s="72" t="s">
        <v>7</v>
      </c>
      <c r="D20" s="48" t="s">
        <v>39</v>
      </c>
      <c r="E20" s="54">
        <v>288</v>
      </c>
      <c r="F20" s="54">
        <v>288</v>
      </c>
      <c r="G20" s="57">
        <v>100</v>
      </c>
    </row>
    <row r="21" spans="1:7" x14ac:dyDescent="0.2">
      <c r="A21" s="70"/>
      <c r="B21" s="70"/>
      <c r="C21" s="70"/>
      <c r="D21" s="51" t="s">
        <v>40</v>
      </c>
      <c r="F21" s="55"/>
      <c r="G21" s="50"/>
    </row>
    <row r="22" spans="1:7" ht="30" x14ac:dyDescent="0.2">
      <c r="A22" s="70"/>
      <c r="B22" s="70"/>
      <c r="C22" s="70"/>
      <c r="D22" s="52" t="s">
        <v>41</v>
      </c>
      <c r="E22" s="55">
        <f>'Форма 1.'!K22-'форма  2'!E23</f>
        <v>19453.309999999998</v>
      </c>
      <c r="F22" s="55">
        <f>'Форма 1.'!L22-'форма  2'!F23</f>
        <v>19345.510000000002</v>
      </c>
      <c r="G22" s="50">
        <v>100</v>
      </c>
    </row>
    <row r="23" spans="1:7" ht="60" x14ac:dyDescent="0.2">
      <c r="A23" s="70"/>
      <c r="B23" s="70"/>
      <c r="C23" s="70"/>
      <c r="D23" s="52" t="s">
        <v>42</v>
      </c>
      <c r="E23" s="55">
        <v>10.199999999999999</v>
      </c>
      <c r="F23" s="55">
        <v>10.199999999999999</v>
      </c>
      <c r="G23" s="50"/>
    </row>
    <row r="24" spans="1:7" ht="60" x14ac:dyDescent="0.2">
      <c r="A24" s="71"/>
      <c r="B24" s="71"/>
      <c r="C24" s="71"/>
      <c r="D24" s="51" t="s">
        <v>43</v>
      </c>
      <c r="E24" s="55"/>
      <c r="F24" s="55"/>
      <c r="G24" s="50"/>
    </row>
    <row r="25" spans="1:7" x14ac:dyDescent="0.2">
      <c r="A25" s="69">
        <v>52</v>
      </c>
      <c r="B25" s="69">
        <v>4</v>
      </c>
      <c r="C25" s="72" t="s">
        <v>9</v>
      </c>
      <c r="D25" s="48" t="s">
        <v>39</v>
      </c>
      <c r="E25" s="54">
        <f>SUM(E27:E28)</f>
        <v>926.9</v>
      </c>
      <c r="F25" s="54">
        <f>SUM(F27:F28)</f>
        <v>925.3</v>
      </c>
      <c r="G25" s="50">
        <f>F25/E25*100</f>
        <v>99.82738159456251</v>
      </c>
    </row>
    <row r="26" spans="1:7" x14ac:dyDescent="0.2">
      <c r="A26" s="70"/>
      <c r="B26" s="70"/>
      <c r="C26" s="70"/>
      <c r="D26" s="51" t="s">
        <v>40</v>
      </c>
      <c r="E26" s="55"/>
      <c r="F26" s="55"/>
      <c r="G26" s="50"/>
    </row>
    <row r="27" spans="1:7" ht="30" x14ac:dyDescent="0.2">
      <c r="A27" s="70"/>
      <c r="B27" s="70"/>
      <c r="C27" s="70"/>
      <c r="D27" s="52" t="s">
        <v>41</v>
      </c>
      <c r="E27" s="55">
        <f>'Форма 1.'!K34-'форма  2'!E28</f>
        <v>395.5</v>
      </c>
      <c r="F27" s="55">
        <f>'Форма 1.'!L34-'форма  2'!F28</f>
        <v>394</v>
      </c>
      <c r="G27" s="50">
        <v>100</v>
      </c>
    </row>
    <row r="28" spans="1:7" ht="60" x14ac:dyDescent="0.2">
      <c r="A28" s="70"/>
      <c r="B28" s="70"/>
      <c r="C28" s="70"/>
      <c r="D28" s="52" t="s">
        <v>42</v>
      </c>
      <c r="E28" s="55">
        <v>531.4</v>
      </c>
      <c r="F28" s="55">
        <v>531.29999999999995</v>
      </c>
      <c r="G28" s="50">
        <f>F28/E28*100</f>
        <v>99.981181783966875</v>
      </c>
    </row>
    <row r="29" spans="1:7" ht="60" x14ac:dyDescent="0.2">
      <c r="A29" s="71"/>
      <c r="B29" s="71"/>
      <c r="C29" s="71"/>
      <c r="D29" s="51" t="s">
        <v>43</v>
      </c>
      <c r="E29" s="55"/>
      <c r="F29" s="55"/>
      <c r="G29" s="50"/>
    </row>
    <row r="30" spans="1:7" x14ac:dyDescent="0.2">
      <c r="A30" s="69">
        <v>52</v>
      </c>
      <c r="B30" s="69">
        <v>4</v>
      </c>
      <c r="C30" s="72" t="s">
        <v>91</v>
      </c>
      <c r="D30" s="48" t="s">
        <v>39</v>
      </c>
      <c r="E30" s="54">
        <f>SUM(E32:E33)</f>
        <v>12068.29</v>
      </c>
      <c r="F30" s="54">
        <f>SUM(F32:F33)</f>
        <v>4717.5200000000004</v>
      </c>
      <c r="G30" s="50">
        <f>F30/E30*100</f>
        <v>39.090210792084051</v>
      </c>
    </row>
    <row r="31" spans="1:7" x14ac:dyDescent="0.2">
      <c r="A31" s="70"/>
      <c r="B31" s="70"/>
      <c r="C31" s="70"/>
      <c r="D31" s="51" t="s">
        <v>40</v>
      </c>
      <c r="E31" s="55"/>
      <c r="F31" s="55"/>
      <c r="G31" s="50"/>
    </row>
    <row r="32" spans="1:7" ht="30" x14ac:dyDescent="0.2">
      <c r="A32" s="70"/>
      <c r="B32" s="70"/>
      <c r="C32" s="70"/>
      <c r="D32" s="52" t="s">
        <v>41</v>
      </c>
      <c r="E32" s="55">
        <f>'Форма 1.'!K38</f>
        <v>12068.29</v>
      </c>
      <c r="F32" s="55">
        <f>'Форма 1.'!L38</f>
        <v>4717.5200000000004</v>
      </c>
      <c r="G32" s="50">
        <v>100</v>
      </c>
    </row>
    <row r="33" spans="1:7" ht="60" x14ac:dyDescent="0.2">
      <c r="A33" s="70"/>
      <c r="B33" s="70"/>
      <c r="C33" s="70"/>
      <c r="D33" s="52" t="s">
        <v>42</v>
      </c>
      <c r="E33" s="55">
        <v>0</v>
      </c>
      <c r="F33" s="55">
        <v>0</v>
      </c>
      <c r="G33" s="50">
        <v>0</v>
      </c>
    </row>
    <row r="34" spans="1:7" ht="60" x14ac:dyDescent="0.2">
      <c r="A34" s="71"/>
      <c r="B34" s="71"/>
      <c r="C34" s="71"/>
      <c r="D34" s="51" t="s">
        <v>43</v>
      </c>
      <c r="E34" s="55"/>
      <c r="F34" s="55"/>
      <c r="G34" s="50"/>
    </row>
  </sheetData>
  <mergeCells count="24">
    <mergeCell ref="A30:A34"/>
    <mergeCell ref="B30:B34"/>
    <mergeCell ref="C30:C34"/>
    <mergeCell ref="A1:G1"/>
    <mergeCell ref="A3:B4"/>
    <mergeCell ref="C3:C4"/>
    <mergeCell ref="D3:D4"/>
    <mergeCell ref="E3:F3"/>
    <mergeCell ref="G3:G4"/>
    <mergeCell ref="A5:A9"/>
    <mergeCell ref="B5:B9"/>
    <mergeCell ref="C5:C9"/>
    <mergeCell ref="A10:A14"/>
    <mergeCell ref="B10:B14"/>
    <mergeCell ref="C10:C14"/>
    <mergeCell ref="A25:A29"/>
    <mergeCell ref="B25:B29"/>
    <mergeCell ref="C25:C29"/>
    <mergeCell ref="A15:A19"/>
    <mergeCell ref="B15:B19"/>
    <mergeCell ref="C15:C19"/>
    <mergeCell ref="A20:A24"/>
    <mergeCell ref="B20:B24"/>
    <mergeCell ref="C20:C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zoomScaleNormal="100" workbookViewId="0">
      <selection activeCell="B2" sqref="B2:K2"/>
    </sheetView>
  </sheetViews>
  <sheetFormatPr defaultRowHeight="12.75" x14ac:dyDescent="0.2"/>
  <cols>
    <col min="1" max="4" width="4" customWidth="1"/>
    <col min="5" max="5" width="44.42578125" customWidth="1"/>
    <col min="6" max="6" width="16.7109375" customWidth="1"/>
    <col min="7" max="7" width="8.140625" customWidth="1"/>
    <col min="8" max="8" width="8.42578125" customWidth="1"/>
    <col min="9" max="9" width="15.85546875" style="2" customWidth="1"/>
    <col min="10" max="10" width="12.85546875" customWidth="1"/>
    <col min="11" max="11" width="13" customWidth="1"/>
  </cols>
  <sheetData>
    <row r="2" spans="1:13" ht="42.75" customHeight="1" x14ac:dyDescent="0.2">
      <c r="A2" s="1"/>
      <c r="B2" s="84" t="s">
        <v>130</v>
      </c>
      <c r="C2" s="85"/>
      <c r="D2" s="85"/>
      <c r="E2" s="85"/>
      <c r="F2" s="85"/>
      <c r="G2" s="85"/>
      <c r="H2" s="85"/>
      <c r="I2" s="85"/>
      <c r="J2" s="85"/>
      <c r="K2" s="85"/>
    </row>
    <row r="4" spans="1:13" x14ac:dyDescent="0.2">
      <c r="A4" s="86" t="s">
        <v>44</v>
      </c>
      <c r="B4" s="86"/>
      <c r="C4" s="86"/>
      <c r="D4" s="86"/>
      <c r="E4" s="86" t="s">
        <v>45</v>
      </c>
      <c r="F4" s="86" t="s">
        <v>46</v>
      </c>
      <c r="G4" s="86" t="s">
        <v>47</v>
      </c>
      <c r="H4" s="86" t="s">
        <v>48</v>
      </c>
      <c r="I4" s="86" t="s">
        <v>49</v>
      </c>
      <c r="J4" s="86" t="s">
        <v>50</v>
      </c>
      <c r="K4" s="86" t="s">
        <v>51</v>
      </c>
    </row>
    <row r="5" spans="1:13" x14ac:dyDescent="0.2">
      <c r="A5" s="9" t="s">
        <v>20</v>
      </c>
      <c r="B5" s="9" t="s">
        <v>21</v>
      </c>
      <c r="C5" s="9" t="s">
        <v>22</v>
      </c>
      <c r="D5" s="9" t="s">
        <v>23</v>
      </c>
      <c r="E5" s="86"/>
      <c r="F5" s="86"/>
      <c r="G5" s="86"/>
      <c r="H5" s="86"/>
      <c r="I5" s="86"/>
      <c r="J5" s="86"/>
      <c r="K5" s="86"/>
    </row>
    <row r="6" spans="1:13" s="3" customFormat="1" ht="38.25" x14ac:dyDescent="0.2">
      <c r="A6" s="10">
        <v>52</v>
      </c>
      <c r="B6" s="10"/>
      <c r="C6" s="10"/>
      <c r="D6" s="10"/>
      <c r="E6" s="5" t="s">
        <v>129</v>
      </c>
      <c r="F6" s="5"/>
      <c r="G6" s="11"/>
      <c r="H6" s="11"/>
      <c r="I6" s="93"/>
      <c r="J6" s="93"/>
      <c r="K6" s="11"/>
    </row>
    <row r="7" spans="1:13" ht="89.25" x14ac:dyDescent="0.2">
      <c r="A7" s="12">
        <v>52</v>
      </c>
      <c r="B7" s="12">
        <v>0</v>
      </c>
      <c r="C7" s="12">
        <v>1</v>
      </c>
      <c r="D7" s="12">
        <v>3</v>
      </c>
      <c r="E7" s="4" t="s">
        <v>11</v>
      </c>
      <c r="F7" s="4" t="s">
        <v>32</v>
      </c>
      <c r="G7" s="13">
        <v>2023</v>
      </c>
      <c r="H7" s="13">
        <v>2023</v>
      </c>
      <c r="I7" s="60" t="s">
        <v>53</v>
      </c>
      <c r="J7" s="14" t="s">
        <v>53</v>
      </c>
      <c r="K7" s="9"/>
    </row>
    <row r="8" spans="1:13" ht="140.25" x14ac:dyDescent="0.2">
      <c r="A8" s="12">
        <v>52</v>
      </c>
      <c r="B8" s="12">
        <v>0</v>
      </c>
      <c r="C8" s="12">
        <v>1</v>
      </c>
      <c r="D8" s="12">
        <v>4</v>
      </c>
      <c r="E8" s="4" t="s">
        <v>14</v>
      </c>
      <c r="F8" s="4" t="s">
        <v>32</v>
      </c>
      <c r="G8" s="13">
        <v>2023</v>
      </c>
      <c r="H8" s="13">
        <v>2023</v>
      </c>
      <c r="I8" s="21" t="s">
        <v>55</v>
      </c>
      <c r="J8" s="60" t="s">
        <v>55</v>
      </c>
      <c r="K8" s="60" t="s">
        <v>138</v>
      </c>
      <c r="L8" s="6"/>
      <c r="M8" s="6"/>
    </row>
    <row r="9" spans="1:13" ht="89.25" x14ac:dyDescent="0.2">
      <c r="A9" s="12">
        <v>52</v>
      </c>
      <c r="B9" s="12">
        <v>0</v>
      </c>
      <c r="C9" s="12">
        <v>1</v>
      </c>
      <c r="D9" s="12">
        <v>7</v>
      </c>
      <c r="E9" s="4" t="s">
        <v>12</v>
      </c>
      <c r="F9" s="4" t="s">
        <v>32</v>
      </c>
      <c r="G9" s="13">
        <v>2023</v>
      </c>
      <c r="H9" s="13">
        <v>2023</v>
      </c>
      <c r="I9" s="21" t="s">
        <v>54</v>
      </c>
      <c r="J9" s="60" t="s">
        <v>54</v>
      </c>
      <c r="K9" s="9"/>
      <c r="L9" s="7"/>
      <c r="M9" s="6"/>
    </row>
    <row r="10" spans="1:13" ht="89.25" x14ac:dyDescent="0.2">
      <c r="A10" s="12">
        <v>52</v>
      </c>
      <c r="B10" s="12">
        <v>0</v>
      </c>
      <c r="C10" s="12">
        <v>1</v>
      </c>
      <c r="D10" s="12">
        <v>8</v>
      </c>
      <c r="E10" s="4" t="s">
        <v>13</v>
      </c>
      <c r="F10" s="4" t="s">
        <v>32</v>
      </c>
      <c r="G10" s="13">
        <v>2023</v>
      </c>
      <c r="H10" s="13">
        <v>2023</v>
      </c>
      <c r="I10" s="21" t="s">
        <v>54</v>
      </c>
      <c r="J10" s="60" t="s">
        <v>54</v>
      </c>
      <c r="K10" s="9"/>
      <c r="L10" s="7"/>
      <c r="M10" s="6"/>
    </row>
    <row r="11" spans="1:13" ht="63.75" x14ac:dyDescent="0.2">
      <c r="A11" s="12">
        <v>52</v>
      </c>
      <c r="B11" s="12">
        <v>0</v>
      </c>
      <c r="C11" s="12">
        <v>1</v>
      </c>
      <c r="D11" s="12">
        <v>12</v>
      </c>
      <c r="E11" s="4" t="s">
        <v>15</v>
      </c>
      <c r="F11" s="4" t="s">
        <v>32</v>
      </c>
      <c r="G11" s="13">
        <v>2023</v>
      </c>
      <c r="H11" s="13">
        <v>2023</v>
      </c>
      <c r="I11" s="94" t="s">
        <v>131</v>
      </c>
      <c r="J11" s="90" t="s">
        <v>131</v>
      </c>
      <c r="K11" s="9"/>
      <c r="L11" s="7"/>
      <c r="M11" s="6"/>
    </row>
    <row r="12" spans="1:13" ht="140.25" x14ac:dyDescent="0.2">
      <c r="A12" s="12">
        <v>52</v>
      </c>
      <c r="B12" s="12">
        <v>0</v>
      </c>
      <c r="C12" s="12">
        <v>1</v>
      </c>
      <c r="D12" s="12">
        <v>13</v>
      </c>
      <c r="E12" s="4" t="s">
        <v>63</v>
      </c>
      <c r="F12" s="4" t="s">
        <v>32</v>
      </c>
      <c r="G12" s="13">
        <v>2023</v>
      </c>
      <c r="H12" s="13">
        <v>2023</v>
      </c>
      <c r="I12" s="21" t="s">
        <v>55</v>
      </c>
      <c r="J12" s="60" t="s">
        <v>55</v>
      </c>
      <c r="K12" s="9"/>
      <c r="L12" s="7"/>
      <c r="M12" s="6"/>
    </row>
    <row r="13" spans="1:13" ht="51" x14ac:dyDescent="0.2">
      <c r="A13" s="12">
        <v>52</v>
      </c>
      <c r="B13" s="12">
        <v>0</v>
      </c>
      <c r="C13" s="12">
        <v>1</v>
      </c>
      <c r="D13" s="12">
        <v>22</v>
      </c>
      <c r="E13" s="4" t="s">
        <v>82</v>
      </c>
      <c r="F13" s="4" t="s">
        <v>32</v>
      </c>
      <c r="G13" s="19">
        <v>2023</v>
      </c>
      <c r="H13" s="19">
        <v>2023</v>
      </c>
      <c r="I13" s="18" t="s">
        <v>132</v>
      </c>
      <c r="J13" s="20" t="s">
        <v>132</v>
      </c>
      <c r="K13" s="13"/>
      <c r="L13" s="8"/>
    </row>
    <row r="14" spans="1:13" ht="51" x14ac:dyDescent="0.2">
      <c r="A14" s="12">
        <v>52</v>
      </c>
      <c r="B14" s="12">
        <v>0</v>
      </c>
      <c r="C14" s="12">
        <v>1</v>
      </c>
      <c r="D14" s="12">
        <v>23</v>
      </c>
      <c r="E14" s="4" t="s">
        <v>16</v>
      </c>
      <c r="F14" s="4" t="s">
        <v>32</v>
      </c>
      <c r="G14" s="13">
        <v>2023</v>
      </c>
      <c r="H14" s="13">
        <v>2023</v>
      </c>
      <c r="I14" s="60" t="s">
        <v>132</v>
      </c>
      <c r="J14" s="60" t="s">
        <v>132</v>
      </c>
      <c r="K14" s="9"/>
    </row>
    <row r="15" spans="1:13" s="3" customFormat="1" ht="51" x14ac:dyDescent="0.2">
      <c r="A15" s="12">
        <v>52</v>
      </c>
      <c r="B15" s="12">
        <v>0</v>
      </c>
      <c r="C15" s="12">
        <v>1</v>
      </c>
      <c r="D15" s="12">
        <v>30</v>
      </c>
      <c r="E15" s="4" t="s">
        <v>102</v>
      </c>
      <c r="F15" s="4" t="s">
        <v>32</v>
      </c>
      <c r="G15" s="13">
        <v>2023</v>
      </c>
      <c r="H15" s="13">
        <v>2023</v>
      </c>
      <c r="I15" s="22"/>
      <c r="J15" s="60"/>
      <c r="K15" s="11"/>
    </row>
    <row r="16" spans="1:13" ht="140.25" x14ac:dyDescent="0.2">
      <c r="A16" s="12">
        <v>52</v>
      </c>
      <c r="B16" s="12">
        <v>0</v>
      </c>
      <c r="C16" s="12">
        <v>1</v>
      </c>
      <c r="D16" s="12">
        <v>34</v>
      </c>
      <c r="E16" s="4" t="s">
        <v>103</v>
      </c>
      <c r="F16" s="61" t="s">
        <v>32</v>
      </c>
      <c r="G16" s="13">
        <v>2023</v>
      </c>
      <c r="H16" s="13">
        <v>2023</v>
      </c>
      <c r="I16" s="21" t="s">
        <v>55</v>
      </c>
      <c r="J16" s="60" t="s">
        <v>55</v>
      </c>
      <c r="K16" s="9"/>
    </row>
    <row r="17" spans="1:11" ht="51" x14ac:dyDescent="0.2">
      <c r="A17" s="12">
        <v>52</v>
      </c>
      <c r="B17" s="12">
        <v>0</v>
      </c>
      <c r="C17" s="12">
        <v>1</v>
      </c>
      <c r="D17" s="12">
        <v>120</v>
      </c>
      <c r="E17" s="4" t="s">
        <v>104</v>
      </c>
      <c r="F17" s="62" t="s">
        <v>32</v>
      </c>
      <c r="G17" s="13">
        <v>2023</v>
      </c>
      <c r="H17" s="13">
        <v>2023</v>
      </c>
      <c r="I17" s="21" t="s">
        <v>131</v>
      </c>
      <c r="J17" s="60" t="s">
        <v>131</v>
      </c>
      <c r="K17" s="9"/>
    </row>
    <row r="18" spans="1:11" s="3" customFormat="1" ht="140.25" x14ac:dyDescent="0.2">
      <c r="A18" s="12">
        <v>52</v>
      </c>
      <c r="B18" s="12">
        <v>0</v>
      </c>
      <c r="C18" s="12">
        <v>1</v>
      </c>
      <c r="D18" s="12">
        <v>930</v>
      </c>
      <c r="E18" s="4" t="s">
        <v>73</v>
      </c>
      <c r="F18" s="4" t="s">
        <v>32</v>
      </c>
      <c r="G18" s="15">
        <v>2023</v>
      </c>
      <c r="H18" s="15">
        <v>2023</v>
      </c>
      <c r="I18" s="16" t="s">
        <v>55</v>
      </c>
      <c r="J18" s="16" t="s">
        <v>55</v>
      </c>
      <c r="K18" s="17"/>
    </row>
    <row r="19" spans="1:11" s="3" customFormat="1" ht="140.25" x14ac:dyDescent="0.2">
      <c r="A19" s="12">
        <v>52</v>
      </c>
      <c r="B19" s="12">
        <v>0</v>
      </c>
      <c r="C19" s="12">
        <v>1</v>
      </c>
      <c r="D19" s="12">
        <v>120</v>
      </c>
      <c r="E19" s="4" t="s">
        <v>86</v>
      </c>
      <c r="F19" s="4" t="s">
        <v>32</v>
      </c>
      <c r="G19" s="15">
        <v>2023</v>
      </c>
      <c r="H19" s="15">
        <v>2023</v>
      </c>
      <c r="I19" s="16" t="s">
        <v>55</v>
      </c>
      <c r="J19" s="16" t="s">
        <v>55</v>
      </c>
      <c r="K19" s="17"/>
    </row>
    <row r="20" spans="1:11" s="3" customFormat="1" ht="76.5" x14ac:dyDescent="0.2">
      <c r="A20" s="12">
        <v>52</v>
      </c>
      <c r="B20" s="12">
        <v>0</v>
      </c>
      <c r="C20" s="12">
        <v>2</v>
      </c>
      <c r="D20" s="12">
        <v>2</v>
      </c>
      <c r="E20" s="4" t="s">
        <v>27</v>
      </c>
      <c r="F20" s="4" t="s">
        <v>32</v>
      </c>
      <c r="G20" s="15">
        <v>2023</v>
      </c>
      <c r="H20" s="15">
        <v>2023</v>
      </c>
      <c r="I20" s="16" t="s">
        <v>52</v>
      </c>
      <c r="J20" s="16" t="s">
        <v>76</v>
      </c>
      <c r="K20" s="17"/>
    </row>
    <row r="21" spans="1:11" s="3" customFormat="1" ht="114.75" x14ac:dyDescent="0.2">
      <c r="A21" s="12">
        <v>52</v>
      </c>
      <c r="B21" s="12">
        <v>0</v>
      </c>
      <c r="C21" s="12">
        <v>2</v>
      </c>
      <c r="D21" s="12">
        <v>200</v>
      </c>
      <c r="E21" s="4" t="s">
        <v>28</v>
      </c>
      <c r="F21" s="4" t="s">
        <v>32</v>
      </c>
      <c r="G21" s="15">
        <v>2023</v>
      </c>
      <c r="H21" s="15">
        <v>2023</v>
      </c>
      <c r="I21" s="16" t="s">
        <v>56</v>
      </c>
      <c r="J21" s="16" t="s">
        <v>77</v>
      </c>
      <c r="K21" s="17"/>
    </row>
    <row r="22" spans="1:11" s="3" customFormat="1" ht="63.75" x14ac:dyDescent="0.2">
      <c r="A22" s="12">
        <v>52</v>
      </c>
      <c r="B22" s="12">
        <v>0</v>
      </c>
      <c r="C22" s="12">
        <v>3</v>
      </c>
      <c r="D22" s="12">
        <v>4</v>
      </c>
      <c r="E22" s="4" t="s">
        <v>116</v>
      </c>
      <c r="F22" s="4" t="s">
        <v>32</v>
      </c>
      <c r="G22" s="15">
        <v>2023</v>
      </c>
      <c r="H22" s="15">
        <v>2023</v>
      </c>
      <c r="I22" s="16" t="s">
        <v>133</v>
      </c>
      <c r="J22" s="16" t="s">
        <v>133</v>
      </c>
      <c r="K22" s="17"/>
    </row>
    <row r="23" spans="1:11" s="3" customFormat="1" ht="51" x14ac:dyDescent="0.2">
      <c r="A23" s="12">
        <v>52</v>
      </c>
      <c r="B23" s="12">
        <v>0</v>
      </c>
      <c r="C23" s="12">
        <v>3</v>
      </c>
      <c r="D23" s="12">
        <v>5</v>
      </c>
      <c r="E23" s="4" t="s">
        <v>117</v>
      </c>
      <c r="F23" s="4" t="s">
        <v>32</v>
      </c>
      <c r="G23" s="15">
        <v>2023</v>
      </c>
      <c r="H23" s="15">
        <v>2023</v>
      </c>
      <c r="I23" s="16" t="s">
        <v>134</v>
      </c>
      <c r="J23" s="16" t="s">
        <v>134</v>
      </c>
      <c r="K23" s="17"/>
    </row>
    <row r="24" spans="1:11" s="3" customFormat="1" ht="242.25" x14ac:dyDescent="0.2">
      <c r="A24" s="12">
        <v>52</v>
      </c>
      <c r="B24" s="12">
        <v>0</v>
      </c>
      <c r="C24" s="12">
        <v>3</v>
      </c>
      <c r="D24" s="12">
        <v>6</v>
      </c>
      <c r="E24" s="4" t="s">
        <v>118</v>
      </c>
      <c r="F24" s="4" t="s">
        <v>32</v>
      </c>
      <c r="G24" s="15">
        <v>2023</v>
      </c>
      <c r="H24" s="15">
        <v>2023</v>
      </c>
      <c r="I24" s="60" t="s">
        <v>118</v>
      </c>
      <c r="J24" s="16" t="s">
        <v>118</v>
      </c>
      <c r="K24" s="17"/>
    </row>
    <row r="25" spans="1:11" s="3" customFormat="1" ht="242.25" x14ac:dyDescent="0.2">
      <c r="A25" s="12">
        <v>52</v>
      </c>
      <c r="B25" s="12">
        <v>0</v>
      </c>
      <c r="C25" s="12">
        <v>3</v>
      </c>
      <c r="D25" s="12">
        <v>7</v>
      </c>
      <c r="E25" s="4" t="s">
        <v>119</v>
      </c>
      <c r="F25" s="4" t="s">
        <v>32</v>
      </c>
      <c r="G25" s="15">
        <v>2023</v>
      </c>
      <c r="H25" s="15">
        <v>2023</v>
      </c>
      <c r="I25" s="60" t="s">
        <v>118</v>
      </c>
      <c r="J25" s="16" t="s">
        <v>118</v>
      </c>
      <c r="K25" s="17"/>
    </row>
    <row r="26" spans="1:11" s="3" customFormat="1" ht="63.75" x14ac:dyDescent="0.2">
      <c r="A26" s="12">
        <v>52</v>
      </c>
      <c r="B26" s="12">
        <v>0</v>
      </c>
      <c r="C26" s="12">
        <v>3</v>
      </c>
      <c r="D26" s="12">
        <v>8</v>
      </c>
      <c r="E26" s="4" t="s">
        <v>120</v>
      </c>
      <c r="F26" s="4" t="s">
        <v>32</v>
      </c>
      <c r="G26" s="15">
        <v>2023</v>
      </c>
      <c r="H26" s="15">
        <v>2023</v>
      </c>
      <c r="I26" s="60" t="s">
        <v>135</v>
      </c>
      <c r="J26" s="16" t="s">
        <v>135</v>
      </c>
      <c r="K26" s="17"/>
    </row>
    <row r="27" spans="1:11" s="3" customFormat="1" ht="63.75" x14ac:dyDescent="0.2">
      <c r="A27" s="12">
        <v>52</v>
      </c>
      <c r="B27" s="12">
        <v>0</v>
      </c>
      <c r="C27" s="12">
        <v>3</v>
      </c>
      <c r="D27" s="12">
        <v>9</v>
      </c>
      <c r="E27" s="4" t="s">
        <v>121</v>
      </c>
      <c r="F27" s="4" t="s">
        <v>32</v>
      </c>
      <c r="G27" s="15">
        <v>2023</v>
      </c>
      <c r="H27" s="15">
        <v>2023</v>
      </c>
      <c r="I27" s="16" t="s">
        <v>135</v>
      </c>
      <c r="J27" s="16" t="s">
        <v>135</v>
      </c>
      <c r="K27" s="17"/>
    </row>
    <row r="28" spans="1:11" s="3" customFormat="1" ht="51" x14ac:dyDescent="0.2">
      <c r="A28" s="12">
        <v>52</v>
      </c>
      <c r="B28" s="12">
        <v>0</v>
      </c>
      <c r="C28" s="12">
        <v>3</v>
      </c>
      <c r="D28" s="12">
        <v>12</v>
      </c>
      <c r="E28" s="4" t="s">
        <v>122</v>
      </c>
      <c r="F28" s="4" t="s">
        <v>32</v>
      </c>
      <c r="G28" s="15">
        <v>2023</v>
      </c>
      <c r="H28" s="15">
        <v>2023</v>
      </c>
      <c r="I28" s="16"/>
      <c r="J28" s="16"/>
      <c r="K28" s="17"/>
    </row>
    <row r="29" spans="1:11" s="3" customFormat="1" ht="103.5" customHeight="1" x14ac:dyDescent="0.2">
      <c r="A29" s="12">
        <v>52</v>
      </c>
      <c r="B29" s="12">
        <v>0</v>
      </c>
      <c r="C29" s="12">
        <v>3</v>
      </c>
      <c r="D29" s="12">
        <v>13</v>
      </c>
      <c r="E29" s="4" t="s">
        <v>123</v>
      </c>
      <c r="F29" s="4" t="s">
        <v>32</v>
      </c>
      <c r="G29" s="15">
        <v>2023</v>
      </c>
      <c r="H29" s="15">
        <v>2023</v>
      </c>
      <c r="I29" s="16"/>
      <c r="J29" s="16"/>
      <c r="K29" s="17"/>
    </row>
    <row r="30" spans="1:11" ht="51" x14ac:dyDescent="0.2">
      <c r="A30" s="91">
        <v>52</v>
      </c>
      <c r="B30" s="91">
        <v>0</v>
      </c>
      <c r="C30" s="91">
        <v>3</v>
      </c>
      <c r="D30" s="91">
        <v>610</v>
      </c>
      <c r="E30" s="92" t="s">
        <v>124</v>
      </c>
      <c r="F30" s="92" t="s">
        <v>32</v>
      </c>
      <c r="G30" s="91">
        <v>2023</v>
      </c>
      <c r="H30" s="91">
        <v>2023</v>
      </c>
      <c r="I30" s="95" t="s">
        <v>137</v>
      </c>
      <c r="J30" s="92"/>
      <c r="K30" s="91"/>
    </row>
    <row r="31" spans="1:11" ht="51" x14ac:dyDescent="0.2">
      <c r="A31" s="91">
        <v>52</v>
      </c>
      <c r="B31" s="91">
        <v>0</v>
      </c>
      <c r="C31" s="91">
        <v>3</v>
      </c>
      <c r="D31" s="91">
        <v>102</v>
      </c>
      <c r="E31" s="92" t="s">
        <v>125</v>
      </c>
      <c r="F31" s="92" t="s">
        <v>32</v>
      </c>
      <c r="G31" s="91">
        <v>2023</v>
      </c>
      <c r="H31" s="91">
        <v>2023</v>
      </c>
      <c r="I31" s="95" t="s">
        <v>136</v>
      </c>
      <c r="J31" s="92" t="s">
        <v>136</v>
      </c>
      <c r="K31" s="91"/>
    </row>
    <row r="32" spans="1:11" ht="51" x14ac:dyDescent="0.2">
      <c r="A32" s="91">
        <v>52</v>
      </c>
      <c r="B32" s="91">
        <v>0</v>
      </c>
      <c r="C32" s="91">
        <v>3</v>
      </c>
      <c r="D32" s="91">
        <v>110</v>
      </c>
      <c r="E32" s="92" t="s">
        <v>126</v>
      </c>
      <c r="F32" s="92" t="s">
        <v>32</v>
      </c>
      <c r="G32" s="91">
        <v>2023</v>
      </c>
      <c r="H32" s="91">
        <v>2023</v>
      </c>
      <c r="I32" s="95" t="s">
        <v>137</v>
      </c>
      <c r="J32" s="92"/>
      <c r="K32" s="91"/>
    </row>
    <row r="33" spans="1:11" ht="102" x14ac:dyDescent="0.2">
      <c r="A33" s="91">
        <v>52</v>
      </c>
      <c r="B33" s="91">
        <v>0</v>
      </c>
      <c r="C33" s="91">
        <v>4</v>
      </c>
      <c r="D33" s="91">
        <v>2</v>
      </c>
      <c r="E33" s="92" t="s">
        <v>69</v>
      </c>
      <c r="F33" s="92" t="s">
        <v>32</v>
      </c>
      <c r="G33" s="91">
        <v>2023</v>
      </c>
      <c r="H33" s="91">
        <v>2023</v>
      </c>
      <c r="I33" s="95" t="s">
        <v>75</v>
      </c>
      <c r="J33" s="92" t="s">
        <v>79</v>
      </c>
      <c r="K33" s="91"/>
    </row>
    <row r="34" spans="1:11" ht="102" x14ac:dyDescent="0.2">
      <c r="A34" s="91">
        <v>52</v>
      </c>
      <c r="B34" s="91">
        <v>0</v>
      </c>
      <c r="C34" s="91">
        <v>4</v>
      </c>
      <c r="D34" s="91">
        <v>160</v>
      </c>
      <c r="E34" s="92" t="s">
        <v>29</v>
      </c>
      <c r="F34" s="92" t="s">
        <v>32</v>
      </c>
      <c r="G34" s="91">
        <v>2023</v>
      </c>
      <c r="H34" s="91">
        <v>2023</v>
      </c>
      <c r="I34" s="95" t="s">
        <v>75</v>
      </c>
      <c r="J34" s="92" t="s">
        <v>79</v>
      </c>
      <c r="K34" s="91"/>
    </row>
    <row r="35" spans="1:11" ht="102" x14ac:dyDescent="0.2">
      <c r="A35" s="91"/>
      <c r="B35" s="91"/>
      <c r="C35" s="91"/>
      <c r="D35" s="91">
        <v>170</v>
      </c>
      <c r="E35" s="92" t="s">
        <v>30</v>
      </c>
      <c r="F35" s="92" t="s">
        <v>32</v>
      </c>
      <c r="G35" s="91">
        <v>2023</v>
      </c>
      <c r="H35" s="91">
        <v>2023</v>
      </c>
      <c r="I35" s="95" t="s">
        <v>75</v>
      </c>
      <c r="J35" s="92" t="s">
        <v>79</v>
      </c>
      <c r="K35" s="91"/>
    </row>
    <row r="36" spans="1:11" ht="63.75" x14ac:dyDescent="0.2">
      <c r="A36" s="91">
        <v>52</v>
      </c>
      <c r="B36" s="91">
        <v>0</v>
      </c>
      <c r="C36" s="91">
        <v>5</v>
      </c>
      <c r="D36" s="91">
        <v>1</v>
      </c>
      <c r="E36" s="92" t="s">
        <v>92</v>
      </c>
      <c r="F36" s="92" t="s">
        <v>32</v>
      </c>
      <c r="G36" s="91">
        <v>2023</v>
      </c>
      <c r="H36" s="91">
        <v>2023</v>
      </c>
      <c r="I36" s="95" t="s">
        <v>78</v>
      </c>
      <c r="J36" s="92" t="s">
        <v>78</v>
      </c>
      <c r="K36" s="91"/>
    </row>
    <row r="37" spans="1:11" ht="63.75" x14ac:dyDescent="0.2">
      <c r="A37" s="91">
        <v>52</v>
      </c>
      <c r="B37" s="91">
        <v>0</v>
      </c>
      <c r="C37" s="91">
        <v>5</v>
      </c>
      <c r="D37" s="91">
        <v>2</v>
      </c>
      <c r="E37" s="92" t="s">
        <v>93</v>
      </c>
      <c r="F37" s="92" t="s">
        <v>32</v>
      </c>
      <c r="G37" s="91">
        <v>2023</v>
      </c>
      <c r="H37" s="91">
        <v>2023</v>
      </c>
      <c r="I37" s="95" t="s">
        <v>78</v>
      </c>
      <c r="J37" s="92" t="s">
        <v>78</v>
      </c>
      <c r="K37" s="91"/>
    </row>
    <row r="38" spans="1:11" ht="63.75" x14ac:dyDescent="0.2">
      <c r="A38" s="91">
        <v>52</v>
      </c>
      <c r="B38" s="91">
        <v>0</v>
      </c>
      <c r="C38" s="91">
        <v>5</v>
      </c>
      <c r="D38" s="91">
        <v>3</v>
      </c>
      <c r="E38" s="92" t="s">
        <v>94</v>
      </c>
      <c r="F38" s="92" t="s">
        <v>32</v>
      </c>
      <c r="G38" s="91">
        <v>2023</v>
      </c>
      <c r="H38" s="91">
        <v>2023</v>
      </c>
      <c r="I38" s="95" t="s">
        <v>78</v>
      </c>
      <c r="J38" s="92" t="s">
        <v>78</v>
      </c>
      <c r="K38" s="91"/>
    </row>
    <row r="39" spans="1:11" ht="140.25" x14ac:dyDescent="0.2">
      <c r="A39" s="91">
        <v>52</v>
      </c>
      <c r="B39" s="91">
        <v>0</v>
      </c>
      <c r="C39" s="91">
        <v>5</v>
      </c>
      <c r="D39" s="91">
        <v>4</v>
      </c>
      <c r="E39" s="92" t="s">
        <v>95</v>
      </c>
      <c r="F39" s="92" t="s">
        <v>32</v>
      </c>
      <c r="G39" s="91">
        <v>2023</v>
      </c>
      <c r="H39" s="91">
        <v>2023</v>
      </c>
      <c r="I39" s="95" t="s">
        <v>78</v>
      </c>
      <c r="J39" s="92" t="s">
        <v>78</v>
      </c>
      <c r="K39" s="91"/>
    </row>
    <row r="40" spans="1:11" ht="63.75" x14ac:dyDescent="0.2">
      <c r="A40" s="91">
        <v>52</v>
      </c>
      <c r="B40" s="91">
        <v>0</v>
      </c>
      <c r="C40" s="91">
        <v>5</v>
      </c>
      <c r="D40" s="91">
        <v>5</v>
      </c>
      <c r="E40" s="92" t="s">
        <v>96</v>
      </c>
      <c r="F40" s="92" t="s">
        <v>32</v>
      </c>
      <c r="G40" s="91">
        <v>2023</v>
      </c>
      <c r="H40" s="91">
        <v>2023</v>
      </c>
      <c r="I40" s="95" t="s">
        <v>78</v>
      </c>
      <c r="J40" s="92" t="s">
        <v>78</v>
      </c>
      <c r="K40" s="91"/>
    </row>
  </sheetData>
  <mergeCells count="9">
    <mergeCell ref="B2:K2"/>
    <mergeCell ref="J4:J5"/>
    <mergeCell ref="K4:K5"/>
    <mergeCell ref="A4:D4"/>
    <mergeCell ref="E4:E5"/>
    <mergeCell ref="F4:F5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workbookViewId="0">
      <selection activeCell="K8" sqref="K8"/>
    </sheetView>
  </sheetViews>
  <sheetFormatPr defaultRowHeight="12.75" x14ac:dyDescent="0.2"/>
  <cols>
    <col min="1" max="1" width="4.85546875" style="96" customWidth="1"/>
    <col min="2" max="2" width="8.140625" style="96" customWidth="1"/>
    <col min="3" max="3" width="4.7109375" style="96" customWidth="1"/>
    <col min="4" max="4" width="22.85546875" style="96" customWidth="1"/>
    <col min="5" max="5" width="8.140625" style="96" customWidth="1"/>
    <col min="6" max="6" width="12.85546875" style="96" customWidth="1"/>
    <col min="7" max="7" width="13.5703125" style="96" customWidth="1"/>
    <col min="8" max="8" width="14.140625" style="96" customWidth="1"/>
    <col min="9" max="10" width="9.140625" style="96"/>
    <col min="11" max="11" width="21.7109375" style="96" customWidth="1"/>
    <col min="12" max="16384" width="9.140625" style="96"/>
  </cols>
  <sheetData>
    <row r="2" spans="1:11" x14ac:dyDescent="0.2">
      <c r="B2" s="97" t="s">
        <v>139</v>
      </c>
      <c r="C2" s="97"/>
      <c r="D2" s="97"/>
      <c r="E2" s="97"/>
      <c r="F2" s="97"/>
      <c r="G2" s="97"/>
      <c r="H2" s="97"/>
      <c r="I2" s="97"/>
      <c r="J2" s="97"/>
      <c r="K2" s="97"/>
    </row>
    <row r="3" spans="1:11" x14ac:dyDescent="0.2"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1" ht="12.75" customHeight="1" x14ac:dyDescent="0.2">
      <c r="A4" s="99" t="s">
        <v>19</v>
      </c>
      <c r="B4" s="100"/>
      <c r="C4" s="101" t="s">
        <v>140</v>
      </c>
      <c r="D4" s="101" t="s">
        <v>141</v>
      </c>
      <c r="E4" s="101" t="s">
        <v>142</v>
      </c>
      <c r="F4" s="102" t="s">
        <v>143</v>
      </c>
      <c r="G4" s="102"/>
      <c r="H4" s="102"/>
      <c r="I4" s="101" t="s">
        <v>144</v>
      </c>
      <c r="J4" s="101" t="s">
        <v>145</v>
      </c>
      <c r="K4" s="101" t="s">
        <v>146</v>
      </c>
    </row>
    <row r="5" spans="1:11" ht="63.75" x14ac:dyDescent="0.2">
      <c r="A5" s="103" t="s">
        <v>20</v>
      </c>
      <c r="B5" s="103" t="s">
        <v>21</v>
      </c>
      <c r="C5" s="104"/>
      <c r="D5" s="104"/>
      <c r="E5" s="104"/>
      <c r="F5" s="103" t="s">
        <v>147</v>
      </c>
      <c r="G5" s="103" t="s">
        <v>148</v>
      </c>
      <c r="H5" s="103" t="s">
        <v>149</v>
      </c>
      <c r="I5" s="104"/>
      <c r="J5" s="104"/>
      <c r="K5" s="104"/>
    </row>
    <row r="6" spans="1:11" ht="13.5" thickBot="1" x14ac:dyDescent="0.25">
      <c r="A6" s="103">
        <v>1</v>
      </c>
      <c r="B6" s="103">
        <v>2</v>
      </c>
      <c r="C6" s="103">
        <v>3</v>
      </c>
      <c r="D6" s="103">
        <v>4</v>
      </c>
      <c r="E6" s="103">
        <v>5</v>
      </c>
      <c r="F6" s="103">
        <v>6</v>
      </c>
      <c r="G6" s="103">
        <v>7</v>
      </c>
      <c r="H6" s="103">
        <v>8</v>
      </c>
      <c r="I6" s="103">
        <v>9</v>
      </c>
      <c r="J6" s="103">
        <v>10</v>
      </c>
      <c r="K6" s="103">
        <v>12</v>
      </c>
    </row>
    <row r="7" spans="1:11" ht="39" thickBot="1" x14ac:dyDescent="0.25">
      <c r="A7" s="105">
        <v>52</v>
      </c>
      <c r="B7" s="105"/>
      <c r="C7" s="106">
        <v>1</v>
      </c>
      <c r="D7" s="107" t="s">
        <v>152</v>
      </c>
      <c r="E7" s="108" t="s">
        <v>151</v>
      </c>
      <c r="F7" s="120">
        <v>29</v>
      </c>
      <c r="G7" s="121">
        <v>29</v>
      </c>
      <c r="H7" s="109">
        <v>29</v>
      </c>
      <c r="I7" s="109"/>
      <c r="J7" s="110">
        <f t="shared" ref="J7" si="0">H7/G7*100</f>
        <v>100</v>
      </c>
      <c r="K7" s="106" t="s">
        <v>150</v>
      </c>
    </row>
    <row r="8" spans="1:11" ht="39" thickBot="1" x14ac:dyDescent="0.25">
      <c r="A8" s="105">
        <v>52</v>
      </c>
      <c r="B8" s="105"/>
      <c r="C8" s="106">
        <v>2</v>
      </c>
      <c r="D8" s="111" t="s">
        <v>153</v>
      </c>
      <c r="E8" s="112" t="s">
        <v>151</v>
      </c>
      <c r="F8" s="122">
        <v>0.6</v>
      </c>
      <c r="G8" s="123">
        <v>9</v>
      </c>
      <c r="H8" s="109">
        <v>9</v>
      </c>
      <c r="I8" s="109"/>
      <c r="J8" s="110">
        <v>100</v>
      </c>
      <c r="K8" s="106" t="s">
        <v>150</v>
      </c>
    </row>
    <row r="9" spans="1:11" ht="51.75" thickBot="1" x14ac:dyDescent="0.25">
      <c r="A9" s="105">
        <v>52</v>
      </c>
      <c r="B9" s="105"/>
      <c r="C9" s="106">
        <v>3</v>
      </c>
      <c r="D9" s="111" t="s">
        <v>154</v>
      </c>
      <c r="E9" s="112" t="s">
        <v>151</v>
      </c>
      <c r="F9" s="122">
        <v>114</v>
      </c>
      <c r="G9" s="123">
        <v>300</v>
      </c>
      <c r="H9" s="109">
        <v>300</v>
      </c>
      <c r="I9" s="109"/>
      <c r="J9" s="110">
        <v>100</v>
      </c>
      <c r="K9" s="106" t="s">
        <v>150</v>
      </c>
    </row>
    <row r="10" spans="1:11" ht="51.75" thickBot="1" x14ac:dyDescent="0.25">
      <c r="A10" s="113">
        <v>52</v>
      </c>
      <c r="B10" s="113"/>
      <c r="C10" s="113">
        <v>4</v>
      </c>
      <c r="D10" s="114" t="s">
        <v>155</v>
      </c>
      <c r="E10" s="112" t="s">
        <v>151</v>
      </c>
      <c r="F10" s="122">
        <v>3466</v>
      </c>
      <c r="G10" s="123">
        <v>3467</v>
      </c>
      <c r="H10" s="113">
        <v>235</v>
      </c>
      <c r="I10" s="115"/>
      <c r="J10" s="116">
        <v>100</v>
      </c>
      <c r="K10" s="113"/>
    </row>
    <row r="11" spans="1:11" ht="102.75" thickBot="1" x14ac:dyDescent="0.25">
      <c r="A11" s="117">
        <v>52</v>
      </c>
      <c r="B11" s="118"/>
      <c r="C11" s="118">
        <v>5</v>
      </c>
      <c r="D11" s="119" t="s">
        <v>156</v>
      </c>
      <c r="E11" s="112" t="s">
        <v>151</v>
      </c>
      <c r="F11" s="122">
        <v>163</v>
      </c>
      <c r="G11" s="123">
        <v>164</v>
      </c>
      <c r="H11" s="118">
        <v>164</v>
      </c>
      <c r="I11" s="118"/>
      <c r="J11" s="118"/>
      <c r="K11" s="118"/>
    </row>
  </sheetData>
  <mergeCells count="9">
    <mergeCell ref="B2:K2"/>
    <mergeCell ref="A4:B4"/>
    <mergeCell ref="C4:C5"/>
    <mergeCell ref="D4:D5"/>
    <mergeCell ref="E4:E5"/>
    <mergeCell ref="F4:H4"/>
    <mergeCell ref="I4:I5"/>
    <mergeCell ref="J4:J5"/>
    <mergeCell ref="K4:K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12" sqref="B12"/>
    </sheetView>
  </sheetViews>
  <sheetFormatPr defaultRowHeight="12.75" x14ac:dyDescent="0.2"/>
  <cols>
    <col min="1" max="1" width="38" customWidth="1"/>
    <col min="2" max="2" width="28.140625" customWidth="1"/>
    <col min="3" max="3" width="32.140625" customWidth="1"/>
    <col min="4" max="4" width="31.140625" customWidth="1"/>
    <col min="5" max="5" width="32.140625" customWidth="1"/>
  </cols>
  <sheetData>
    <row r="1" spans="1:5" x14ac:dyDescent="0.2">
      <c r="A1" s="124" t="s">
        <v>157</v>
      </c>
      <c r="B1" s="125"/>
      <c r="C1" s="125"/>
      <c r="D1" s="125"/>
      <c r="E1" s="125"/>
    </row>
    <row r="3" spans="1:5" ht="31.5" x14ac:dyDescent="0.2">
      <c r="A3" s="126" t="s">
        <v>140</v>
      </c>
      <c r="B3" s="126" t="s">
        <v>158</v>
      </c>
      <c r="C3" s="126" t="s">
        <v>159</v>
      </c>
      <c r="D3" s="126" t="s">
        <v>160</v>
      </c>
      <c r="E3" s="126" t="s">
        <v>161</v>
      </c>
    </row>
    <row r="4" spans="1:5" x14ac:dyDescent="0.2">
      <c r="A4" s="91"/>
      <c r="B4" s="91"/>
      <c r="C4" s="91"/>
      <c r="D4" s="91"/>
      <c r="E4" s="91"/>
    </row>
    <row r="5" spans="1:5" x14ac:dyDescent="0.2">
      <c r="A5" s="91"/>
      <c r="B5" s="91"/>
      <c r="C5" s="91"/>
      <c r="D5" s="91"/>
      <c r="E5" s="91"/>
    </row>
    <row r="6" spans="1:5" x14ac:dyDescent="0.2">
      <c r="A6" s="91"/>
      <c r="B6" s="91"/>
      <c r="C6" s="91"/>
      <c r="D6" s="91"/>
      <c r="E6" s="91"/>
    </row>
    <row r="7" spans="1:5" x14ac:dyDescent="0.2">
      <c r="A7" s="91"/>
      <c r="B7" s="91"/>
      <c r="C7" s="91"/>
      <c r="D7" s="91"/>
      <c r="E7" s="91"/>
    </row>
    <row r="8" spans="1:5" x14ac:dyDescent="0.2">
      <c r="A8" s="91"/>
      <c r="B8" s="91"/>
      <c r="C8" s="91"/>
      <c r="D8" s="91"/>
      <c r="E8" s="91"/>
    </row>
    <row r="9" spans="1:5" x14ac:dyDescent="0.2">
      <c r="A9" s="6"/>
      <c r="B9" s="6"/>
      <c r="C9" s="6"/>
      <c r="D9" s="6"/>
      <c r="E9" s="6"/>
    </row>
    <row r="10" spans="1:5" x14ac:dyDescent="0.2">
      <c r="A10" s="6"/>
      <c r="B10" s="6"/>
      <c r="C10" s="6"/>
      <c r="D10" s="6"/>
      <c r="E10" s="6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1.</vt:lpstr>
      <vt:lpstr>форма  2</vt:lpstr>
      <vt:lpstr>форма 3</vt:lpstr>
      <vt:lpstr>Лист1</vt:lpstr>
      <vt:lpstr>Лист2</vt:lpstr>
      <vt:lpstr>'Форма 1.'!APPT</vt:lpstr>
      <vt:lpstr>'Форма 1.'!FIO</vt:lpstr>
      <vt:lpstr>'Форма 1.'!SIGN</vt:lpstr>
      <vt:lpstr>'Форма 1.'!Заголовки_для_печати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2021-06-16T10:33:22Z</cp:lastPrinted>
  <dcterms:created xsi:type="dcterms:W3CDTF">2021-04-28T08:19:49Z</dcterms:created>
  <dcterms:modified xsi:type="dcterms:W3CDTF">2024-08-01T06:06:31Z</dcterms:modified>
</cp:coreProperties>
</file>